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6" activeTab="6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state="hidden" r:id="rId4"/>
    <sheet name="MandatiTempi" sheetId="5" state="hidden" r:id="rId5"/>
    <sheet name="IndicatoreRiduzioneDebitoCR" sheetId="8" state="hidden" r:id="rId6"/>
    <sheet name="Debiti" sheetId="7" r:id="rId7"/>
    <sheet name="ElencoFatture" sheetId="9" state="hidden" r:id="rId8"/>
  </sheets>
  <definedNames>
    <definedName name="_xlnm.Print_Area" localSheetId="6">Debiti!$A$1:$AB$81</definedName>
    <definedName name="_xlnm.Print_Area" localSheetId="7">ElencoFatture!$C$1:$P$72</definedName>
    <definedName name="_xlnm.Print_Area" localSheetId="3">FattureTempi!$A$1:$AI$66</definedName>
    <definedName name="_xlnm.Print_Area" localSheetId="5">IndicatoreRiduzioneDebitoCR!$A$1:$M$16</definedName>
  </definedNames>
  <calcPr calcId="125725"/>
</workbook>
</file>

<file path=xl/calcChain.xml><?xml version="1.0" encoding="utf-8"?>
<calcChain xmlns="http://schemas.openxmlformats.org/spreadsheetml/2006/main">
  <c r="G6" i="7"/>
  <c r="AC22"/>
  <c r="G5"/>
  <c r="G22"/>
  <c r="AC20"/>
  <c r="J20"/>
  <c r="AC19"/>
  <c r="J19"/>
  <c r="AC18"/>
  <c r="J18"/>
  <c r="AC17"/>
  <c r="J17"/>
  <c r="AC16"/>
  <c r="J16"/>
  <c r="AC15"/>
  <c r="J15"/>
  <c r="AC14"/>
  <c r="J14"/>
  <c r="AC13"/>
  <c r="J13"/>
  <c r="AC12"/>
  <c r="J12"/>
  <c r="AC11"/>
  <c r="J11"/>
  <c r="C7" i="8"/>
  <c r="H8" i="9"/>
  <c r="C9" i="8"/>
  <c r="G9" s="1"/>
  <c r="C10"/>
  <c r="C11"/>
  <c r="G11"/>
  <c r="G15"/>
  <c r="L15" s="1"/>
  <c r="C13"/>
  <c r="G13" s="1"/>
  <c r="L13" s="1"/>
  <c r="E5" s="1"/>
</calcChain>
</file>

<file path=xl/sharedStrings.xml><?xml version="1.0" encoding="utf-8"?>
<sst xmlns="http://schemas.openxmlformats.org/spreadsheetml/2006/main" count="388" uniqueCount="169">
  <si>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</si>
  <si>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</si>
  <si>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</si>
  <si>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</si>
  <si>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</si>
  <si>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</si>
  <si>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</si>
  <si>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</si>
  <si>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</si>
  <si>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</si>
  <si>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</si>
  <si>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</si>
  <si>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</si>
  <si>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</si>
  <si>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</si>
  <si>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</si>
  <si>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</si>
  <si>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</si>
  <si>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</si>
  <si>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</si>
  <si>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</si>
  <si>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</si>
  <si>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</si>
  <si>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</si>
  <si>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</si>
  <si>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</si>
  <si>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</si>
  <si>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</si>
  <si>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</si>
  <si>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</si>
  <si>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</si>
  <si>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</si>
  <si>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</si>
  <si>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</si>
  <si>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</si>
  <si>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</si>
  <si>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</si>
  <si>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</si>
  <si>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</si>
  <si>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</si>
  <si>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</si>
  <si>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</si>
  <si>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</si>
  <si>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</si>
  <si>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</si>
  <si>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</si>
  <si>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</si>
  <si>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</si>
  <si>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</si>
  <si>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</si>
  <si>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</si>
  <si>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</si>
  <si>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</si>
  <si>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</si>
  <si>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</si>
  <si>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</si>
  <si>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Tempestività dei Pagamenti - Elenco Mandati senza Fatture</t>
  </si>
  <si>
    <t>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</si>
  <si>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</si>
  <si>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</si>
  <si>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</si>
  <si>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</si>
  <si>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</si>
  <si>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</si>
  <si>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</si>
  <si>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</si>
  <si>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</si>
  <si>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</si>
  <si>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</si>
  <si>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</si>
  <si>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</si>
  <si>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</si>
  <si>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</t>
  </si>
  <si>
    <t>Numero Imprese Creditrici</t>
  </si>
  <si>
    <t>(Da Nota IFEL del 21/11/2019)</t>
  </si>
  <si>
    <r>
      <t xml:space="preserve"> &gt; se </t>
    </r>
    <r>
      <rPr>
        <b/>
        <i/>
        <sz val="9"/>
        <color indexed="8"/>
        <rFont val="Calibri"/>
        <family val="2"/>
      </rPr>
      <t>R</t>
    </r>
    <r>
      <rPr>
        <i/>
        <sz val="9"/>
        <color indexed="8"/>
        <rFont val="Calibri"/>
        <family val="2"/>
      </rPr>
      <t xml:space="preserve"> &gt; 0,9 allora l’indicatore fa scattare l’obbligo di accantonamento per mancata riduzione del debito pregresso secondo la quota massima del 5%. </t>
    </r>
  </si>
  <si>
    <r>
      <t xml:space="preserve">     &gt; se </t>
    </r>
    <r>
      <rPr>
        <b/>
        <i/>
        <sz val="9"/>
        <color indexed="8"/>
        <rFont val="Calibri"/>
        <family val="2"/>
      </rPr>
      <t>R</t>
    </r>
    <r>
      <rPr>
        <i/>
        <sz val="9"/>
        <color indexed="8"/>
        <rFont val="Calibri"/>
        <family val="2"/>
      </rPr>
      <t xml:space="preserve"> &lt;= 0,9 allora l’indicatore individua un caso da non sanzionare sotto il profilo della mancata riduzione del debito pregresso e si passa ad elaborare il ritardo annuale dei pagamenti;</t>
    </r>
  </si>
  <si>
    <r>
      <t xml:space="preserve">  o calcoliamo il rapporto dei due importi</t>
    </r>
    <r>
      <rPr>
        <b/>
        <i/>
        <sz val="9"/>
        <color indexed="8"/>
        <rFont val="Calibri"/>
        <family val="2"/>
      </rPr>
      <t xml:space="preserve"> R</t>
    </r>
    <r>
      <rPr>
        <i/>
        <sz val="9"/>
        <color indexed="8"/>
        <rFont val="Calibri"/>
        <family val="2"/>
      </rPr>
      <t>=(STOCK-1)/(STOCK-2)</t>
    </r>
  </si>
  <si>
    <r>
      <t xml:space="preserve">  o calcoliamo l’ammontare dello stock di debiti commerciali residui scaduti e non pagati alla fine del secondo esercizio precedente, che chiameremo </t>
    </r>
    <r>
      <rPr>
        <b/>
        <i/>
        <sz val="9"/>
        <color indexed="8"/>
        <rFont val="Calibri"/>
        <family val="2"/>
      </rPr>
      <t>STOCK-2</t>
    </r>
    <r>
      <rPr>
        <i/>
        <sz val="9"/>
        <color indexed="8"/>
        <rFont val="Calibri"/>
        <family val="2"/>
      </rPr>
      <t xml:space="preserve">;   </t>
    </r>
  </si>
  <si>
    <t xml:space="preserve">- altrimenti (STOCK-1 maggiore del 5% del totale fatture): </t>
  </si>
  <si>
    <t xml:space="preserve">  o  l’indicatore individua un caso da non sanzionare sotto il profilo della  mancata riduzione del debito pregresso e si passa ad elaborare l’indicatore di ritardo annuale dei pagamenti;</t>
  </si>
  <si>
    <r>
      <t xml:space="preserve">- se </t>
    </r>
    <r>
      <rPr>
        <b/>
        <i/>
        <sz val="9"/>
        <color indexed="8"/>
        <rFont val="Calibri"/>
        <family val="2"/>
      </rPr>
      <t>STOCK-1</t>
    </r>
    <r>
      <rPr>
        <i/>
        <sz val="9"/>
        <color indexed="8"/>
        <rFont val="Calibri"/>
        <family val="2"/>
      </rPr>
      <t xml:space="preserve"> è minore o uguale al 5% del totale delle fatture ricevute nell’esercizio precedente: </t>
    </r>
  </si>
  <si>
    <r>
      <t xml:space="preserve">- calcoliamo l’ammontare dello stock di debiti commerciali residui scaduti e non pagati alla fine dell’esercizio precedente, che chiameremo </t>
    </r>
    <r>
      <rPr>
        <b/>
        <i/>
        <sz val="9"/>
        <color indexed="8"/>
        <rFont val="Calibri"/>
        <family val="2"/>
      </rPr>
      <t>STOCK-1</t>
    </r>
    <r>
      <rPr>
        <i/>
        <sz val="9"/>
        <color indexed="8"/>
        <rFont val="Calibri"/>
        <family val="2"/>
      </rPr>
      <t xml:space="preserve">; </t>
    </r>
  </si>
  <si>
    <t xml:space="preserve">L’algoritmo per il calcolo dell’indicatore di riduzione del debito è il seguente: </t>
  </si>
  <si>
    <t>(2)</t>
  </si>
  <si>
    <t>(R) &lt;= 0,90</t>
  </si>
  <si>
    <t>Rapporto Stock (R) = (STOCK - 1) / (STOCK - 2)</t>
  </si>
  <si>
    <t>Ammontare Complessivo dei Debiti 2019 (STOCK - 2)</t>
  </si>
  <si>
    <t>(1)</t>
  </si>
  <si>
    <t>(STOCK - 1) &lt;=  5 % dell'Importo delle fatture</t>
  </si>
  <si>
    <t xml:space="preserve"> 5% dell'Importo Totale delle Fatture</t>
  </si>
  <si>
    <t xml:space="preserve">Importo Totale Fatture dell'Anno </t>
  </si>
  <si>
    <t>*Vedi dettaglio nel foglio ElencoFatture</t>
  </si>
  <si>
    <t>Importo Totale Fatture dell'Anno (NETTO)</t>
  </si>
  <si>
    <t>Importo Totale Fatture dell'Anno (IVA)</t>
  </si>
  <si>
    <t>5 % fatture</t>
  </si>
  <si>
    <t>Importo Totale Fatture dell'Anno (LORDO)</t>
  </si>
  <si>
    <t>*Vedi dettaglio nel foglio Debiti</t>
  </si>
  <si>
    <t>Ammontare Complessivo dei Debiti 2020 (STOCK - 1)</t>
  </si>
  <si>
    <t>Rispettato se (1) o (2) è uguale a SI</t>
  </si>
  <si>
    <t>RISPETTATO</t>
  </si>
  <si>
    <t xml:space="preserve">Indicatore di Riduzione del Debito Commerciale Residuo </t>
  </si>
  <si>
    <t>Indicatore di Riduzione del Debito Commerciale Residuo</t>
  </si>
  <si>
    <t>Importo Netto</t>
  </si>
  <si>
    <t>Importo IVA</t>
  </si>
  <si>
    <t>Data PEC / Data Protocollo/ Data Registrazione</t>
  </si>
  <si>
    <t>Stato Fattura    (I / L / P)</t>
  </si>
  <si>
    <t>Numero Movimento</t>
  </si>
  <si>
    <t>Vengono visualizzate tutte le Fatture Acquisto la cui data PEC (in altrnativa se non valorizzata Data Protocollo o Data Registrazione) è del 2020</t>
  </si>
  <si>
    <t>Importi CALCOLO</t>
  </si>
  <si>
    <t>Importi TOTALI</t>
  </si>
  <si>
    <t>Indicatore di Riduzione del Debito Residuo - Elenco Fatture dell'Anno</t>
  </si>
  <si>
    <t>(*) Importo Complessivo dei Debiti al Netto dell'Iva</t>
  </si>
  <si>
    <t>Comune di Massello</t>
  </si>
  <si>
    <t>Ammontare Complessivo dei Debiti e del Numero delle Imprese Creditrici - Elenco Fatture da Pagare Anno 2020</t>
  </si>
  <si>
    <t>31/12/2020</t>
  </si>
  <si>
    <t>3/PA</t>
  </si>
  <si>
    <t>30/12/2020</t>
  </si>
  <si>
    <t>Realizzazione di interventi di manutenzione straordinaria di efficientamento energetico per sostituzione serramenti nell'immobile della Friulana. Aggiudicazione lavori. CUP B94E20002740001_ CIG 84200816A6</t>
  </si>
  <si>
    <t>SI</t>
  </si>
  <si>
    <t>84200816A6</t>
  </si>
  <si>
    <t>C D PORTONI DI COMBA DARIO</t>
  </si>
  <si>
    <t>00572350049</t>
  </si>
  <si>
    <t>CMBDRA59S20A660J</t>
  </si>
  <si>
    <t>*</t>
  </si>
  <si>
    <t/>
  </si>
  <si>
    <t>29/01/2021</t>
  </si>
  <si>
    <t>FATTPA 33_20</t>
  </si>
  <si>
    <t>29/12/2020</t>
  </si>
  <si>
    <t>SOGGETTO IN REGIME FISCALE FORFETTARIO EX ART. 1 COMMI DA 111 A 113 LEGGE N. 208 DEL 2015 OPERAZIONE NON SOGGETTA A RITENUTA</t>
  </si>
  <si>
    <t>ZD42CB301B</t>
  </si>
  <si>
    <t>GAIANI RAFFAELLA</t>
  </si>
  <si>
    <t>08389890016</t>
  </si>
  <si>
    <t>GNARFL79H70G64C</t>
  </si>
  <si>
    <t>28/01/2021</t>
  </si>
  <si>
    <t>FATTPA 34_20</t>
  </si>
  <si>
    <t>Z402E3C415</t>
  </si>
  <si>
    <t>251/V</t>
  </si>
  <si>
    <t>FATTURA DIFFERITA Scissione pagamenti ai sensi art. 17 Ter D.P.R. 633/72</t>
  </si>
  <si>
    <t>Z9A2D65262</t>
  </si>
  <si>
    <t>GAYDOU RENZO</t>
  </si>
  <si>
    <t>GYDRNZ58D11G805T</t>
  </si>
  <si>
    <t>252/V</t>
  </si>
  <si>
    <t>8475059FEB</t>
  </si>
  <si>
    <t>0012005521</t>
  </si>
  <si>
    <t>21/12/2020</t>
  </si>
  <si>
    <t>Codice Utenza: 43467-0111442</t>
  </si>
  <si>
    <t>Z782C27264</t>
  </si>
  <si>
    <t>23/12/2020</t>
  </si>
  <si>
    <t>IRIDEOS S.p.a.</t>
  </si>
  <si>
    <t>09995550960</t>
  </si>
  <si>
    <t>22/01/2021</t>
  </si>
  <si>
    <t>3/1742</t>
  </si>
  <si>
    <t>PAGAONLINE PA DETERMINAZIONE AREA AMMINISTRATIVA N.176 DEL 25/11/2020</t>
  </si>
  <si>
    <t>Z932F692FC</t>
  </si>
  <si>
    <t>PROGETTI E SOLUZIONI SPA</t>
  </si>
  <si>
    <t>20/01/2021</t>
  </si>
  <si>
    <t>16/12/2020</t>
  </si>
  <si>
    <t>060/20</t>
  </si>
  <si>
    <t>11/12/2020</t>
  </si>
  <si>
    <t>PSR 2014-2020, Op. 8.3.1 "Prevenzione dei danni alle foreste da incendi, calamità naturali ed eventi catastrofici"  - Affidamento incarico relativo alla progettazione definitiva. CIG. Z382E61512</t>
  </si>
  <si>
    <t>Z382E61512</t>
  </si>
  <si>
    <t>STUDIO TECNICO-FORESTALE di Bertea - Clapier - Glauco</t>
  </si>
  <si>
    <t>05776450016</t>
  </si>
  <si>
    <t>11/01/2021</t>
  </si>
  <si>
    <t>061/20</t>
  </si>
  <si>
    <t>PSR 2014-2020, Op. 8.4.1 "Ripristino dei danni alle foreste da incendi, calamità naturali ed eventi catastrofici" - Affidamento incarico relativo alla progettazione definitiva. CIG. Z052E6150D</t>
  </si>
  <si>
    <t>Z052E6150D</t>
  </si>
  <si>
    <t>TOTALE FATTURE: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</si>
</sst>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99" formatCode="_-[$€-2]\ * #,##0.00_-;\-[$€-2]\ * #,##0.00_-;_-[$€-2]\ * &quot;-&quot;??_-"/>
  </numFmts>
  <fonts count="40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i/>
      <sz val="8"/>
      <color indexed="8"/>
      <name val="Calibri"/>
      <family val="2"/>
    </font>
    <font>
      <i/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11"/>
      <name val="Arial"/>
      <family val="2"/>
    </font>
    <font>
      <sz val="8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99" fontId="10" fillId="0" borderId="0" applyFont="0" applyFill="0" applyBorder="0" applyAlignment="0" applyProtection="0"/>
    <xf numFmtId="0" fontId="7" fillId="7" borderId="1" applyNumberFormat="0" applyAlignment="0" applyProtection="0"/>
    <xf numFmtId="41" fontId="10" fillId="0" borderId="0" applyFont="0" applyFill="0" applyBorder="0" applyAlignment="0" applyProtection="0"/>
    <xf numFmtId="0" fontId="8" fillId="22" borderId="0" applyNumberFormat="0" applyBorder="0" applyAlignment="0" applyProtection="0"/>
    <xf numFmtId="0" fontId="2" fillId="0" borderId="0"/>
    <xf numFmtId="0" fontId="35" fillId="0" borderId="0"/>
    <xf numFmtId="0" fontId="10" fillId="0" borderId="0"/>
    <xf numFmtId="0" fontId="10" fillId="0" borderId="0"/>
    <xf numFmtId="0" fontId="39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303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2" applyNumberFormat="1" applyFont="1" applyBorder="1" applyAlignment="1">
      <alignment horizontal="center" vertical="center"/>
    </xf>
    <xf numFmtId="0" fontId="21" fillId="0" borderId="11" xfId="32" applyNumberFormat="1" applyFont="1" applyFill="1" applyBorder="1" applyAlignment="1">
      <alignment horizontal="center" vertical="center"/>
    </xf>
    <xf numFmtId="0" fontId="21" fillId="0" borderId="0" xfId="32" applyNumberFormat="1" applyFont="1" applyFill="1" applyBorder="1" applyAlignment="1">
      <alignment horizontal="center" vertical="center"/>
    </xf>
    <xf numFmtId="49" fontId="21" fillId="0" borderId="0" xfId="32" applyNumberFormat="1" applyFont="1" applyFill="1" applyBorder="1" applyAlignment="1">
      <alignment horizontal="center" vertical="center"/>
    </xf>
    <xf numFmtId="0" fontId="21" fillId="0" borderId="0" xfId="32" applyNumberFormat="1" applyFont="1" applyFill="1" applyBorder="1" applyAlignment="1">
      <alignment horizontal="left" vertical="center"/>
    </xf>
    <xf numFmtId="4" fontId="21" fillId="0" borderId="0" xfId="32" applyNumberFormat="1" applyFont="1" applyFill="1" applyBorder="1" applyAlignment="1">
      <alignment horizontal="right" vertical="center"/>
    </xf>
    <xf numFmtId="49" fontId="21" fillId="0" borderId="0" xfId="32" applyNumberFormat="1" applyFont="1" applyFill="1" applyBorder="1" applyAlignment="1" applyProtection="1">
      <alignment horizontal="center" vertical="center"/>
    </xf>
    <xf numFmtId="3" fontId="21" fillId="0" borderId="0" xfId="32" applyNumberFormat="1" applyFont="1" applyFill="1" applyBorder="1" applyAlignment="1">
      <alignment horizontal="right" vertical="center"/>
    </xf>
    <xf numFmtId="3" fontId="21" fillId="0" borderId="0" xfId="32" applyNumberFormat="1" applyFont="1" applyFill="1" applyBorder="1" applyAlignment="1">
      <alignment horizontal="center" vertical="center"/>
    </xf>
    <xf numFmtId="3" fontId="18" fillId="0" borderId="0" xfId="32" applyNumberFormat="1" applyFont="1" applyFill="1" applyBorder="1" applyAlignment="1">
      <alignment horizontal="center" vertical="center"/>
    </xf>
    <xf numFmtId="3" fontId="18" fillId="0" borderId="0" xfId="32" applyNumberFormat="1" applyFont="1" applyFill="1" applyBorder="1" applyAlignment="1">
      <alignment horizontal="right" vertical="center"/>
    </xf>
    <xf numFmtId="0" fontId="18" fillId="0" borderId="0" xfId="32" applyNumberFormat="1" applyFont="1" applyFill="1" applyBorder="1" applyAlignment="1">
      <alignment horizontal="center" vertical="center"/>
    </xf>
    <xf numFmtId="0" fontId="18" fillId="0" borderId="12" xfId="32" applyNumberFormat="1" applyFont="1" applyBorder="1" applyAlignment="1">
      <alignment horizontal="center" vertical="center"/>
    </xf>
    <xf numFmtId="0" fontId="18" fillId="0" borderId="13" xfId="32" applyNumberFormat="1" applyFont="1" applyBorder="1" applyAlignment="1">
      <alignment horizontal="center" vertical="center"/>
    </xf>
    <xf numFmtId="49" fontId="18" fillId="0" borderId="13" xfId="32" applyNumberFormat="1" applyFont="1" applyBorder="1" applyAlignment="1">
      <alignment horizontal="center" vertical="center"/>
    </xf>
    <xf numFmtId="0" fontId="18" fillId="0" borderId="13" xfId="32" applyNumberFormat="1" applyFont="1" applyBorder="1" applyAlignment="1">
      <alignment horizontal="left" vertical="center"/>
    </xf>
    <xf numFmtId="4" fontId="18" fillId="0" borderId="13" xfId="32" applyNumberFormat="1" applyFont="1" applyBorder="1" applyAlignment="1">
      <alignment horizontal="right" vertical="center"/>
    </xf>
    <xf numFmtId="3" fontId="2" fillId="0" borderId="14" xfId="32" applyNumberFormat="1" applyFont="1" applyBorder="1" applyAlignment="1" applyProtection="1">
      <alignment horizontal="right" vertical="center"/>
      <protection locked="0"/>
    </xf>
    <xf numFmtId="0" fontId="2" fillId="0" borderId="0" xfId="32" applyNumberFormat="1" applyBorder="1" applyAlignment="1">
      <alignment horizontal="center" vertical="center"/>
    </xf>
    <xf numFmtId="49" fontId="2" fillId="0" borderId="0" xfId="32" applyNumberFormat="1" applyBorder="1" applyAlignment="1">
      <alignment horizontal="center" vertical="center"/>
    </xf>
    <xf numFmtId="0" fontId="2" fillId="0" borderId="0" xfId="32" applyNumberFormat="1" applyBorder="1" applyAlignment="1">
      <alignment horizontal="left" vertical="center"/>
    </xf>
    <xf numFmtId="4" fontId="2" fillId="0" borderId="0" xfId="32" applyNumberFormat="1" applyBorder="1" applyAlignment="1">
      <alignment horizontal="right" vertical="center"/>
    </xf>
    <xf numFmtId="49" fontId="2" fillId="0" borderId="0" xfId="32" applyNumberFormat="1" applyBorder="1" applyAlignment="1" applyProtection="1">
      <alignment horizontal="center" vertical="center"/>
      <protection locked="0"/>
    </xf>
    <xf numFmtId="3" fontId="2" fillId="0" borderId="0" xfId="32" applyNumberFormat="1" applyBorder="1" applyAlignment="1">
      <alignment horizontal="right" vertical="center"/>
    </xf>
    <xf numFmtId="3" fontId="2" fillId="0" borderId="0" xfId="32" applyNumberFormat="1" applyBorder="1" applyAlignment="1">
      <alignment horizontal="center" vertical="center"/>
    </xf>
    <xf numFmtId="3" fontId="2" fillId="0" borderId="0" xfId="32" applyNumberFormat="1" applyFill="1" applyBorder="1" applyAlignment="1">
      <alignment horizontal="center" vertical="center"/>
    </xf>
    <xf numFmtId="0" fontId="2" fillId="0" borderId="0" xfId="32" applyNumberFormat="1" applyFill="1" applyBorder="1" applyAlignment="1">
      <alignment horizontal="center" vertical="center"/>
    </xf>
    <xf numFmtId="0" fontId="22" fillId="0" borderId="0" xfId="32" applyNumberFormat="1" applyFont="1" applyBorder="1" applyAlignment="1">
      <alignment horizontal="center" vertical="center"/>
    </xf>
    <xf numFmtId="49" fontId="22" fillId="0" borderId="0" xfId="32" applyNumberFormat="1" applyFont="1" applyBorder="1" applyAlignment="1">
      <alignment horizontal="center" vertical="center"/>
    </xf>
    <xf numFmtId="0" fontId="22" fillId="0" borderId="0" xfId="32" applyNumberFormat="1" applyFont="1" applyBorder="1" applyAlignment="1">
      <alignment horizontal="left" vertical="center"/>
    </xf>
    <xf numFmtId="4" fontId="22" fillId="0" borderId="0" xfId="32" applyNumberFormat="1" applyFont="1" applyBorder="1" applyAlignment="1">
      <alignment horizontal="right" vertical="center"/>
    </xf>
    <xf numFmtId="0" fontId="22" fillId="0" borderId="0" xfId="37" applyNumberFormat="1" applyFont="1" applyFill="1" applyBorder="1" applyAlignment="1">
      <alignment horizontal="center" vertical="center" wrapText="1"/>
    </xf>
    <xf numFmtId="49" fontId="22" fillId="0" borderId="0" xfId="32" applyNumberFormat="1" applyFont="1" applyBorder="1" applyAlignment="1" applyProtection="1">
      <alignment horizontal="center" vertical="center"/>
      <protection locked="0"/>
    </xf>
    <xf numFmtId="3" fontId="22" fillId="0" borderId="0" xfId="32" applyNumberFormat="1" applyFont="1" applyBorder="1" applyAlignment="1">
      <alignment horizontal="right" vertical="center"/>
    </xf>
    <xf numFmtId="3" fontId="22" fillId="0" borderId="0" xfId="32" applyNumberFormat="1" applyFont="1" applyFill="1" applyBorder="1" applyAlignment="1">
      <alignment horizontal="center" vertical="center"/>
    </xf>
    <xf numFmtId="3" fontId="22" fillId="0" borderId="0" xfId="32" applyNumberFormat="1" applyFont="1" applyBorder="1" applyAlignment="1">
      <alignment horizontal="center" vertical="center"/>
    </xf>
    <xf numFmtId="0" fontId="22" fillId="25" borderId="14" xfId="37" applyNumberFormat="1" applyFont="1" applyFill="1" applyBorder="1" applyAlignment="1">
      <alignment horizontal="center" vertical="center"/>
    </xf>
    <xf numFmtId="49" fontId="22" fillId="26" borderId="15" xfId="37" applyNumberFormat="1" applyFont="1" applyFill="1" applyBorder="1" applyAlignment="1" applyProtection="1">
      <alignment horizontal="center" vertical="center"/>
    </xf>
    <xf numFmtId="49" fontId="22" fillId="25" borderId="14" xfId="37" applyNumberFormat="1" applyFont="1" applyFill="1" applyBorder="1" applyAlignment="1">
      <alignment horizontal="center" vertical="center"/>
    </xf>
    <xf numFmtId="4" fontId="22" fillId="25" borderId="14" xfId="37" applyNumberFormat="1" applyFont="1" applyFill="1" applyBorder="1" applyAlignment="1">
      <alignment horizontal="center" vertical="center"/>
    </xf>
    <xf numFmtId="49" fontId="22" fillId="24" borderId="14" xfId="32" applyNumberFormat="1" applyFont="1" applyFill="1" applyBorder="1" applyAlignment="1" applyProtection="1">
      <alignment horizontal="center" vertical="center"/>
    </xf>
    <xf numFmtId="3" fontId="22" fillId="27" borderId="14" xfId="32" applyNumberFormat="1" applyFont="1" applyFill="1" applyBorder="1" applyAlignment="1">
      <alignment horizontal="center" vertical="center"/>
    </xf>
    <xf numFmtId="49" fontId="22" fillId="0" borderId="0" xfId="37" applyNumberFormat="1" applyFont="1" applyFill="1" applyBorder="1" applyAlignment="1">
      <alignment horizontal="center" vertical="center" wrapText="1"/>
    </xf>
    <xf numFmtId="0" fontId="18" fillId="0" borderId="14" xfId="32" applyNumberFormat="1" applyFont="1" applyBorder="1" applyAlignment="1">
      <alignment horizontal="center" vertical="center"/>
    </xf>
    <xf numFmtId="3" fontId="22" fillId="0" borderId="0" xfId="32" applyNumberFormat="1" applyFont="1" applyBorder="1" applyAlignment="1" applyProtection="1">
      <alignment horizontal="center" vertical="center"/>
      <protection locked="0"/>
    </xf>
    <xf numFmtId="49" fontId="22" fillId="0" borderId="0" xfId="32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2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2" applyNumberFormat="1" applyFont="1" applyFill="1" applyBorder="1" applyAlignment="1" applyProtection="1">
      <alignment horizontal="center" vertical="center" wrapText="1" shrinkToFit="1"/>
    </xf>
    <xf numFmtId="49" fontId="30" fillId="24" borderId="10" xfId="32" applyNumberFormat="1" applyFont="1" applyFill="1" applyBorder="1" applyAlignment="1" applyProtection="1">
      <alignment horizontal="center" vertical="center"/>
    </xf>
    <xf numFmtId="3" fontId="30" fillId="27" borderId="10" xfId="32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2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2" applyNumberFormat="1" applyFont="1" applyBorder="1" applyAlignment="1" applyProtection="1">
      <alignment horizontal="center" vertical="center"/>
    </xf>
    <xf numFmtId="0" fontId="21" fillId="0" borderId="11" xfId="32" applyNumberFormat="1" applyFont="1" applyFill="1" applyBorder="1" applyAlignment="1" applyProtection="1">
      <alignment horizontal="center" vertical="center"/>
    </xf>
    <xf numFmtId="0" fontId="21" fillId="0" borderId="0" xfId="32" applyNumberFormat="1" applyFont="1" applyFill="1" applyBorder="1" applyAlignment="1" applyProtection="1">
      <alignment horizontal="center" vertical="center"/>
    </xf>
    <xf numFmtId="0" fontId="21" fillId="0" borderId="0" xfId="32" applyNumberFormat="1" applyFont="1" applyFill="1" applyBorder="1" applyAlignment="1" applyProtection="1">
      <alignment horizontal="left" vertical="center"/>
    </xf>
    <xf numFmtId="4" fontId="21" fillId="0" borderId="0" xfId="32" applyNumberFormat="1" applyFont="1" applyFill="1" applyBorder="1" applyAlignment="1" applyProtection="1">
      <alignment horizontal="right" vertical="center"/>
    </xf>
    <xf numFmtId="3" fontId="21" fillId="0" borderId="0" xfId="32" applyNumberFormat="1" applyFont="1" applyFill="1" applyBorder="1" applyAlignment="1" applyProtection="1">
      <alignment horizontal="center" vertical="center"/>
    </xf>
    <xf numFmtId="3" fontId="18" fillId="0" borderId="0" xfId="32" applyNumberFormat="1" applyFont="1" applyFill="1" applyBorder="1" applyAlignment="1" applyProtection="1">
      <alignment horizontal="center" vertical="center"/>
    </xf>
    <xf numFmtId="0" fontId="18" fillId="0" borderId="0" xfId="32" applyNumberFormat="1" applyFont="1" applyFill="1" applyBorder="1" applyAlignment="1" applyProtection="1">
      <alignment horizontal="center" vertical="center"/>
    </xf>
    <xf numFmtId="0" fontId="18" fillId="0" borderId="12" xfId="32" applyNumberFormat="1" applyFont="1" applyBorder="1" applyAlignment="1" applyProtection="1">
      <alignment horizontal="center" vertical="center"/>
    </xf>
    <xf numFmtId="0" fontId="18" fillId="0" borderId="13" xfId="32" applyNumberFormat="1" applyFont="1" applyBorder="1" applyAlignment="1" applyProtection="1">
      <alignment horizontal="center" vertical="center"/>
    </xf>
    <xf numFmtId="49" fontId="18" fillId="0" borderId="13" xfId="32" applyNumberFormat="1" applyFont="1" applyBorder="1" applyAlignment="1" applyProtection="1">
      <alignment horizontal="center" vertical="center"/>
    </xf>
    <xf numFmtId="0" fontId="18" fillId="0" borderId="13" xfId="32" applyNumberFormat="1" applyFont="1" applyBorder="1" applyAlignment="1" applyProtection="1">
      <alignment horizontal="left" vertical="center"/>
    </xf>
    <xf numFmtId="4" fontId="18" fillId="0" borderId="13" xfId="32" applyNumberFormat="1" applyFont="1" applyBorder="1" applyAlignment="1" applyProtection="1">
      <alignment horizontal="right" vertical="center"/>
    </xf>
    <xf numFmtId="0" fontId="18" fillId="0" borderId="14" xfId="32" applyNumberFormat="1" applyFont="1" applyBorder="1" applyAlignment="1" applyProtection="1">
      <alignment horizontal="center" vertical="center"/>
    </xf>
    <xf numFmtId="0" fontId="22" fillId="25" borderId="14" xfId="37" applyNumberFormat="1" applyFont="1" applyFill="1" applyBorder="1" applyAlignment="1" applyProtection="1">
      <alignment horizontal="center" vertical="center"/>
    </xf>
    <xf numFmtId="49" fontId="22" fillId="25" borderId="14" xfId="37" applyNumberFormat="1" applyFont="1" applyFill="1" applyBorder="1" applyAlignment="1" applyProtection="1">
      <alignment horizontal="center" vertical="center"/>
    </xf>
    <xf numFmtId="4" fontId="22" fillId="25" borderId="14" xfId="37" applyNumberFormat="1" applyFont="1" applyFill="1" applyBorder="1" applyAlignment="1" applyProtection="1">
      <alignment horizontal="center" vertical="center"/>
    </xf>
    <xf numFmtId="0" fontId="2" fillId="0" borderId="0" xfId="32" applyNumberFormat="1" applyBorder="1" applyAlignment="1" applyProtection="1">
      <alignment horizontal="center" vertical="center"/>
    </xf>
    <xf numFmtId="0" fontId="22" fillId="0" borderId="0" xfId="32" applyNumberFormat="1" applyFont="1" applyBorder="1" applyAlignment="1" applyProtection="1">
      <alignment horizontal="center" vertical="center"/>
    </xf>
    <xf numFmtId="49" fontId="22" fillId="0" borderId="0" xfId="32" applyNumberFormat="1" applyFont="1" applyBorder="1" applyAlignment="1" applyProtection="1">
      <alignment horizontal="center" vertical="center"/>
    </xf>
    <xf numFmtId="49" fontId="22" fillId="0" borderId="0" xfId="32" applyNumberFormat="1" applyFont="1" applyBorder="1" applyAlignment="1" applyProtection="1">
      <alignment horizontal="left" vertical="center"/>
    </xf>
    <xf numFmtId="0" fontId="22" fillId="0" borderId="0" xfId="32" applyNumberFormat="1" applyFont="1" applyBorder="1" applyAlignment="1" applyProtection="1">
      <alignment horizontal="left" vertical="center"/>
    </xf>
    <xf numFmtId="4" fontId="22" fillId="0" borderId="0" xfId="32" applyNumberFormat="1" applyFont="1" applyBorder="1" applyAlignment="1" applyProtection="1">
      <alignment horizontal="right" vertical="center"/>
    </xf>
    <xf numFmtId="0" fontId="22" fillId="0" borderId="0" xfId="37" applyNumberFormat="1" applyFont="1" applyFill="1" applyBorder="1" applyAlignment="1" applyProtection="1">
      <alignment horizontal="center" vertical="center" wrapText="1"/>
    </xf>
    <xf numFmtId="49" fontId="22" fillId="0" borderId="0" xfId="37" applyNumberFormat="1" applyFont="1" applyFill="1" applyBorder="1" applyAlignment="1" applyProtection="1">
      <alignment horizontal="center" vertical="center" wrapText="1"/>
    </xf>
    <xf numFmtId="3" fontId="22" fillId="0" borderId="0" xfId="32" applyNumberFormat="1" applyFont="1" applyBorder="1" applyAlignment="1" applyProtection="1">
      <alignment horizontal="center" vertical="center"/>
    </xf>
    <xf numFmtId="4" fontId="22" fillId="0" borderId="19" xfId="32" applyNumberFormat="1" applyFont="1" applyBorder="1" applyAlignment="1" applyProtection="1">
      <alignment horizontal="right" vertical="center"/>
    </xf>
    <xf numFmtId="3" fontId="2" fillId="0" borderId="0" xfId="32" applyNumberFormat="1" applyBorder="1" applyAlignment="1" applyProtection="1">
      <alignment horizontal="center" vertical="center"/>
    </xf>
    <xf numFmtId="4" fontId="2" fillId="0" borderId="0" xfId="32" applyNumberFormat="1" applyBorder="1" applyAlignment="1" applyProtection="1">
      <alignment horizontal="center" vertical="center"/>
    </xf>
    <xf numFmtId="49" fontId="2" fillId="0" borderId="0" xfId="32" applyNumberFormat="1" applyBorder="1" applyAlignment="1" applyProtection="1">
      <alignment horizontal="center" vertical="center"/>
    </xf>
    <xf numFmtId="0" fontId="2" fillId="0" borderId="0" xfId="32" applyNumberFormat="1" applyBorder="1" applyAlignment="1" applyProtection="1">
      <alignment horizontal="left" vertical="center"/>
    </xf>
    <xf numFmtId="4" fontId="2" fillId="0" borderId="0" xfId="32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2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2" applyNumberFormat="1" applyFont="1" applyFill="1" applyBorder="1" applyAlignment="1" applyProtection="1">
      <alignment horizontal="center" vertical="center" wrapText="1" shrinkToFit="1"/>
    </xf>
    <xf numFmtId="49" fontId="22" fillId="24" borderId="15" xfId="32" applyNumberFormat="1" applyFont="1" applyFill="1" applyBorder="1" applyAlignment="1" applyProtection="1">
      <alignment horizontal="center" vertical="center" wrapText="1"/>
    </xf>
    <xf numFmtId="49" fontId="22" fillId="24" borderId="12" xfId="32" applyNumberFormat="1" applyFont="1" applyFill="1" applyBorder="1" applyAlignment="1" applyProtection="1">
      <alignment horizontal="center" vertical="center" wrapText="1"/>
    </xf>
    <xf numFmtId="3" fontId="22" fillId="24" borderId="15" xfId="32" applyNumberFormat="1" applyFont="1" applyFill="1" applyBorder="1" applyAlignment="1" applyProtection="1">
      <alignment horizontal="center" vertical="center" wrapText="1"/>
    </xf>
    <xf numFmtId="4" fontId="18" fillId="0" borderId="0" xfId="32" applyNumberFormat="1" applyFont="1" applyFill="1" applyBorder="1" applyAlignment="1" applyProtection="1">
      <alignment horizontal="right" vertical="center"/>
    </xf>
    <xf numFmtId="4" fontId="22" fillId="27" borderId="15" xfId="32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2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2" applyNumberFormat="1" applyFont="1" applyFill="1" applyBorder="1" applyAlignment="1" applyProtection="1">
      <alignment horizontal="center" vertical="center"/>
    </xf>
    <xf numFmtId="4" fontId="18" fillId="0" borderId="13" xfId="32" applyNumberFormat="1" applyFont="1" applyBorder="1" applyAlignment="1" applyProtection="1">
      <alignment horizontal="center" vertical="center"/>
    </xf>
    <xf numFmtId="4" fontId="22" fillId="25" borderId="14" xfId="37" applyNumberFormat="1" applyFont="1" applyFill="1" applyBorder="1" applyAlignment="1" applyProtection="1">
      <alignment horizontal="center" vertical="center" wrapText="1"/>
    </xf>
    <xf numFmtId="4" fontId="27" fillId="25" borderId="14" xfId="37" applyNumberFormat="1" applyFont="1" applyFill="1" applyBorder="1" applyAlignment="1" applyProtection="1">
      <alignment horizontal="center" vertical="center" wrapText="1"/>
    </xf>
    <xf numFmtId="4" fontId="22" fillId="0" borderId="0" xfId="32" applyNumberFormat="1" applyFont="1" applyBorder="1" applyAlignment="1" applyProtection="1">
      <alignment horizontal="center" vertical="center"/>
    </xf>
    <xf numFmtId="49" fontId="22" fillId="29" borderId="15" xfId="37" applyNumberFormat="1" applyFont="1" applyFill="1" applyBorder="1" applyAlignment="1" applyProtection="1">
      <alignment horizontal="center" vertical="center"/>
    </xf>
    <xf numFmtId="49" fontId="22" fillId="30" borderId="15" xfId="32" applyNumberFormat="1" applyFont="1" applyFill="1" applyBorder="1" applyAlignment="1" applyProtection="1">
      <alignment horizontal="center" vertical="center" wrapText="1"/>
    </xf>
    <xf numFmtId="14" fontId="2" fillId="0" borderId="21" xfId="32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1" borderId="14" xfId="0" applyNumberFormat="1" applyFont="1" applyFill="1" applyBorder="1" applyAlignment="1">
      <alignment vertical="center"/>
    </xf>
    <xf numFmtId="3" fontId="1" fillId="31" borderId="14" xfId="0" applyNumberFormat="1" applyFont="1" applyFill="1" applyBorder="1" applyAlignment="1">
      <alignment vertical="center"/>
    </xf>
    <xf numFmtId="0" fontId="18" fillId="0" borderId="22" xfId="32" applyNumberFormat="1" applyFont="1" applyBorder="1" applyAlignment="1" applyProtection="1">
      <alignment horizontal="center" vertical="center"/>
    </xf>
    <xf numFmtId="0" fontId="18" fillId="0" borderId="20" xfId="32" applyNumberFormat="1" applyFont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31" fillId="0" borderId="0" xfId="32" applyNumberFormat="1" applyFont="1" applyBorder="1" applyAlignment="1" applyProtection="1">
      <alignment horizontal="left" vertical="center"/>
    </xf>
    <xf numFmtId="0" fontId="32" fillId="0" borderId="0" xfId="32" applyNumberFormat="1" applyFont="1" applyBorder="1" applyAlignment="1" applyProtection="1">
      <alignment horizontal="left" vertical="center"/>
    </xf>
    <xf numFmtId="49" fontId="32" fillId="0" borderId="0" xfId="32" applyNumberFormat="1" applyFont="1" applyBorder="1" applyAlignment="1" applyProtection="1">
      <alignment horizontal="left" vertical="center"/>
    </xf>
    <xf numFmtId="4" fontId="32" fillId="0" borderId="0" xfId="32" applyNumberFormat="1" applyFont="1" applyBorder="1" applyAlignment="1" applyProtection="1">
      <alignment horizontal="left" vertical="center"/>
    </xf>
    <xf numFmtId="0" fontId="32" fillId="0" borderId="0" xfId="32" applyNumberFormat="1" applyFont="1" applyBorder="1" applyAlignment="1" applyProtection="1">
      <alignment horizontal="left" vertical="center" indent="1"/>
    </xf>
    <xf numFmtId="0" fontId="32" fillId="0" borderId="0" xfId="32" quotePrefix="1" applyNumberFormat="1" applyFont="1" applyBorder="1" applyAlignment="1" applyProtection="1">
      <alignment horizontal="left" vertical="center"/>
    </xf>
    <xf numFmtId="0" fontId="18" fillId="0" borderId="23" xfId="32" applyNumberFormat="1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14" xfId="0" applyBorder="1" applyAlignment="1" applyProtection="1">
      <alignment horizontal="center" vertical="center"/>
    </xf>
    <xf numFmtId="0" fontId="0" fillId="0" borderId="0" xfId="0" applyBorder="1" applyAlignment="1" applyProtection="1"/>
    <xf numFmtId="4" fontId="1" fillId="0" borderId="14" xfId="0" applyNumberFormat="1" applyFont="1" applyFill="1" applyBorder="1" applyAlignment="1" applyProtection="1">
      <alignment horizontal="right" vertical="center"/>
    </xf>
    <xf numFmtId="4" fontId="1" fillId="32" borderId="14" xfId="0" applyNumberFormat="1" applyFont="1" applyFill="1" applyBorder="1" applyAlignment="1" applyProtection="1">
      <alignment horizontal="right" vertical="center"/>
      <protection locked="0"/>
    </xf>
    <xf numFmtId="0" fontId="18" fillId="0" borderId="24" xfId="32" applyNumberFormat="1" applyFont="1" applyBorder="1" applyAlignment="1" applyProtection="1">
      <alignment horizontal="center" vertical="center"/>
    </xf>
    <xf numFmtId="49" fontId="18" fillId="0" borderId="0" xfId="32" applyNumberFormat="1" applyFont="1" applyBorder="1" applyAlignment="1" applyProtection="1">
      <alignment horizontal="center" vertical="center"/>
    </xf>
    <xf numFmtId="0" fontId="18" fillId="0" borderId="13" xfId="32" applyNumberFormat="1" applyFont="1" applyFill="1" applyBorder="1" applyAlignment="1" applyProtection="1">
      <alignment horizontal="center" vertical="center"/>
    </xf>
    <xf numFmtId="4" fontId="18" fillId="0" borderId="13" xfId="32" applyNumberFormat="1" applyFont="1" applyFill="1" applyBorder="1" applyAlignment="1" applyProtection="1">
      <alignment horizontal="right" vertical="center"/>
    </xf>
    <xf numFmtId="4" fontId="18" fillId="0" borderId="13" xfId="32" applyNumberFormat="1" applyFont="1" applyFill="1" applyBorder="1" applyAlignment="1" applyProtection="1">
      <alignment horizontal="center" vertical="center"/>
    </xf>
    <xf numFmtId="0" fontId="18" fillId="0" borderId="13" xfId="32" applyNumberFormat="1" applyFont="1" applyFill="1" applyBorder="1" applyAlignment="1" applyProtection="1">
      <alignment horizontal="left" vertical="center"/>
    </xf>
    <xf numFmtId="0" fontId="18" fillId="0" borderId="12" xfId="32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horizontal="center" vertical="center"/>
    </xf>
    <xf numFmtId="4" fontId="10" fillId="0" borderId="14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/>
    <xf numFmtId="0" fontId="10" fillId="0" borderId="13" xfId="0" applyFont="1" applyFill="1" applyBorder="1" applyAlignment="1" applyProtection="1"/>
    <xf numFmtId="0" fontId="10" fillId="0" borderId="20" xfId="0" applyFont="1" applyFill="1" applyBorder="1" applyAlignment="1" applyProtection="1"/>
    <xf numFmtId="4" fontId="10" fillId="0" borderId="21" xfId="0" applyNumberFormat="1" applyFont="1" applyFill="1" applyBorder="1" applyAlignment="1" applyProtection="1">
      <alignment horizontal="right" vertical="center"/>
    </xf>
    <xf numFmtId="0" fontId="18" fillId="0" borderId="0" xfId="32" applyNumberFormat="1" applyFont="1" applyBorder="1" applyAlignment="1" applyProtection="1">
      <alignment horizontal="left" vertical="center"/>
    </xf>
    <xf numFmtId="4" fontId="18" fillId="0" borderId="0" xfId="32" applyNumberFormat="1" applyFont="1" applyBorder="1" applyAlignment="1" applyProtection="1">
      <alignment horizontal="right" vertical="center"/>
    </xf>
    <xf numFmtId="0" fontId="0" fillId="0" borderId="24" xfId="0" applyFill="1" applyBorder="1" applyAlignment="1" applyProtection="1"/>
    <xf numFmtId="4" fontId="10" fillId="0" borderId="0" xfId="0" applyNumberFormat="1" applyFont="1" applyFill="1" applyBorder="1" applyAlignment="1" applyProtection="1">
      <alignment vertical="center"/>
    </xf>
    <xf numFmtId="0" fontId="27" fillId="0" borderId="0" xfId="32" applyNumberFormat="1" applyFont="1" applyFill="1" applyBorder="1" applyAlignment="1" applyProtection="1">
      <alignment horizontal="left" vertical="center" wrapText="1"/>
    </xf>
    <xf numFmtId="4" fontId="18" fillId="0" borderId="0" xfId="32" applyNumberFormat="1" applyFont="1" applyBorder="1" applyAlignment="1" applyProtection="1">
      <alignment horizontal="center" vertical="center"/>
    </xf>
    <xf numFmtId="4" fontId="34" fillId="31" borderId="14" xfId="0" applyNumberFormat="1" applyFont="1" applyFill="1" applyBorder="1" applyAlignment="1" applyProtection="1">
      <alignment horizontal="center" vertical="center"/>
    </xf>
    <xf numFmtId="0" fontId="18" fillId="0" borderId="24" xfId="32" applyNumberFormat="1" applyFont="1" applyBorder="1" applyAlignment="1" applyProtection="1">
      <alignment vertical="center"/>
    </xf>
    <xf numFmtId="0" fontId="18" fillId="33" borderId="14" xfId="32" applyNumberFormat="1" applyFont="1" applyFill="1" applyBorder="1" applyAlignment="1" applyProtection="1">
      <alignment horizontal="center" vertical="center"/>
    </xf>
    <xf numFmtId="0" fontId="21" fillId="0" borderId="24" xfId="32" applyNumberFormat="1" applyFont="1" applyFill="1" applyBorder="1" applyAlignment="1" applyProtection="1">
      <alignment horizontal="center" vertical="center"/>
    </xf>
    <xf numFmtId="0" fontId="2" fillId="0" borderId="0" xfId="32" quotePrefix="1" applyNumberFormat="1" applyBorder="1" applyAlignment="1" applyProtection="1">
      <alignment horizontal="center" vertical="center"/>
    </xf>
    <xf numFmtId="0" fontId="22" fillId="25" borderId="14" xfId="37" applyNumberFormat="1" applyFont="1" applyFill="1" applyBorder="1" applyAlignment="1" applyProtection="1">
      <alignment horizontal="center" vertical="center" wrapText="1"/>
    </xf>
    <xf numFmtId="49" fontId="22" fillId="25" borderId="14" xfId="37" applyNumberFormat="1" applyFont="1" applyFill="1" applyBorder="1" applyAlignment="1" applyProtection="1">
      <alignment horizontal="center" vertical="center" wrapText="1"/>
    </xf>
    <xf numFmtId="0" fontId="18" fillId="0" borderId="23" xfId="32" applyNumberFormat="1" applyFont="1" applyFill="1" applyBorder="1" applyAlignment="1" applyProtection="1">
      <alignment horizontal="center" vertical="center"/>
    </xf>
    <xf numFmtId="4" fontId="1" fillId="0" borderId="13" xfId="0" applyNumberFormat="1" applyFont="1" applyFill="1" applyBorder="1" applyAlignment="1">
      <alignment horizontal="right" vertical="center"/>
    </xf>
    <xf numFmtId="4" fontId="10" fillId="0" borderId="13" xfId="0" applyNumberFormat="1" applyFont="1" applyFill="1" applyBorder="1" applyAlignment="1">
      <alignment horizontal="right" vertical="center"/>
    </xf>
    <xf numFmtId="0" fontId="10" fillId="0" borderId="13" xfId="0" applyFont="1" applyFill="1" applyBorder="1" applyAlignment="1"/>
    <xf numFmtId="0" fontId="2" fillId="0" borderId="13" xfId="32" applyNumberFormat="1" applyFont="1" applyFill="1" applyBorder="1" applyAlignment="1" applyProtection="1">
      <alignment horizontal="left" vertical="center"/>
    </xf>
    <xf numFmtId="0" fontId="18" fillId="0" borderId="15" xfId="32" applyNumberFormat="1" applyFont="1" applyBorder="1" applyAlignment="1" applyProtection="1">
      <alignment horizontal="center" vertical="center"/>
    </xf>
    <xf numFmtId="4" fontId="1" fillId="32" borderId="22" xfId="0" applyNumberFormat="1" applyFont="1" applyFill="1" applyBorder="1" applyAlignment="1">
      <alignment horizontal="right" vertical="center"/>
    </xf>
    <xf numFmtId="4" fontId="10" fillId="34" borderId="22" xfId="0" applyNumberFormat="1" applyFont="1" applyFill="1" applyBorder="1" applyAlignment="1">
      <alignment horizontal="right" vertical="center"/>
    </xf>
    <xf numFmtId="0" fontId="10" fillId="34" borderId="20" xfId="0" applyFont="1" applyFill="1" applyBorder="1" applyAlignment="1"/>
    <xf numFmtId="0" fontId="18" fillId="0" borderId="25" xfId="32" applyNumberFormat="1" applyFont="1" applyBorder="1" applyAlignment="1" applyProtection="1">
      <alignment horizontal="center" vertical="center"/>
    </xf>
    <xf numFmtId="4" fontId="1" fillId="34" borderId="22" xfId="0" applyNumberFormat="1" applyFont="1" applyFill="1" applyBorder="1" applyAlignment="1">
      <alignment horizontal="right" vertical="center"/>
    </xf>
    <xf numFmtId="0" fontId="18" fillId="0" borderId="26" xfId="32" applyNumberFormat="1" applyFont="1" applyBorder="1" applyAlignment="1" applyProtection="1">
      <alignment horizontal="center" vertical="center"/>
    </xf>
    <xf numFmtId="4" fontId="1" fillId="34" borderId="12" xfId="0" applyNumberFormat="1" applyFont="1" applyFill="1" applyBorder="1" applyAlignment="1">
      <alignment horizontal="right" vertical="center"/>
    </xf>
    <xf numFmtId="0" fontId="18" fillId="0" borderId="27" xfId="32" applyNumberFormat="1" applyFont="1" applyBorder="1" applyAlignment="1" applyProtection="1">
      <alignment horizontal="center" vertical="center"/>
    </xf>
    <xf numFmtId="0" fontId="18" fillId="0" borderId="22" xfId="32" applyNumberFormat="1" applyFont="1" applyBorder="1" applyAlignment="1" applyProtection="1">
      <alignment horizontal="left" vertical="center"/>
    </xf>
    <xf numFmtId="49" fontId="22" fillId="0" borderId="0" xfId="32" quotePrefix="1" applyNumberFormat="1" applyFont="1" applyBorder="1" applyAlignment="1" applyProtection="1">
      <alignment horizontal="left" vertical="center"/>
    </xf>
    <xf numFmtId="0" fontId="22" fillId="0" borderId="0" xfId="32" quotePrefix="1" applyNumberFormat="1" applyFont="1" applyBorder="1" applyAlignment="1" applyProtection="1">
      <alignment horizontal="center" vertical="center"/>
    </xf>
    <xf numFmtId="0" fontId="22" fillId="0" borderId="0" xfId="32" applyNumberFormat="1" applyFont="1" applyFill="1" applyBorder="1" applyAlignment="1" applyProtection="1">
      <alignment horizontal="left" vertical="center"/>
    </xf>
    <xf numFmtId="4" fontId="22" fillId="0" borderId="0" xfId="32" applyNumberFormat="1" applyFont="1" applyFill="1" applyBorder="1" applyAlignment="1" applyProtection="1">
      <alignment horizontal="right" vertical="center"/>
    </xf>
    <xf numFmtId="0" fontId="38" fillId="0" borderId="0" xfId="32" applyNumberFormat="1" applyFont="1" applyFill="1" applyBorder="1" applyAlignment="1" applyProtection="1">
      <alignment horizontal="left" vertical="center"/>
    </xf>
    <xf numFmtId="4" fontId="38" fillId="0" borderId="0" xfId="32" applyNumberFormat="1" applyFont="1" applyFill="1" applyBorder="1" applyAlignment="1" applyProtection="1">
      <alignment vertical="center"/>
    </xf>
    <xf numFmtId="49" fontId="23" fillId="28" borderId="28" xfId="0" applyNumberFormat="1" applyFont="1" applyFill="1" applyBorder="1" applyAlignment="1">
      <alignment horizontal="center"/>
    </xf>
    <xf numFmtId="0" fontId="24" fillId="28" borderId="29" xfId="0" applyFont="1" applyFill="1" applyBorder="1" applyAlignment="1">
      <alignment horizontal="center"/>
    </xf>
    <xf numFmtId="0" fontId="24" fillId="28" borderId="30" xfId="0" applyFont="1" applyFill="1" applyBorder="1" applyAlignment="1">
      <alignment horizontal="center"/>
    </xf>
    <xf numFmtId="49" fontId="25" fillId="0" borderId="28" xfId="0" applyNumberFormat="1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/>
    </xf>
    <xf numFmtId="0" fontId="21" fillId="28" borderId="22" xfId="32" applyNumberFormat="1" applyFont="1" applyFill="1" applyBorder="1" applyAlignment="1">
      <alignment horizontal="center" vertical="center"/>
    </xf>
    <xf numFmtId="0" fontId="2" fillId="0" borderId="20" xfId="32" applyBorder="1" applyAlignment="1">
      <alignment horizontal="center" vertical="center"/>
    </xf>
    <xf numFmtId="0" fontId="2" fillId="0" borderId="21" xfId="32" applyBorder="1" applyAlignment="1">
      <alignment horizontal="center" vertical="center"/>
    </xf>
    <xf numFmtId="0" fontId="18" fillId="0" borderId="22" xfId="32" applyNumberFormat="1" applyFont="1" applyBorder="1" applyAlignment="1">
      <alignment horizontal="center" vertical="center"/>
    </xf>
    <xf numFmtId="0" fontId="18" fillId="0" borderId="20" xfId="32" applyNumberFormat="1" applyFont="1" applyBorder="1" applyAlignment="1">
      <alignment horizontal="center" vertical="center"/>
    </xf>
    <xf numFmtId="0" fontId="18" fillId="0" borderId="21" xfId="32" applyNumberFormat="1" applyFont="1" applyBorder="1" applyAlignment="1">
      <alignment horizontal="center" vertical="center"/>
    </xf>
    <xf numFmtId="14" fontId="2" fillId="0" borderId="22" xfId="32" applyNumberFormat="1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22" xfId="32" applyNumberFormat="1" applyFont="1" applyBorder="1" applyAlignment="1" applyProtection="1">
      <alignment horizontal="center" vertical="center"/>
    </xf>
    <xf numFmtId="0" fontId="2" fillId="0" borderId="20" xfId="32" applyBorder="1" applyAlignment="1">
      <alignment vertical="center"/>
    </xf>
    <xf numFmtId="0" fontId="2" fillId="0" borderId="21" xfId="32" applyBorder="1" applyAlignment="1">
      <alignment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9" xfId="0" applyBorder="1" applyAlignment="1"/>
    <xf numFmtId="0" fontId="0" fillId="0" borderId="30" xfId="0" applyBorder="1" applyAlignment="1"/>
    <xf numFmtId="14" fontId="2" fillId="0" borderId="16" xfId="32" applyNumberFormat="1" applyFont="1" applyBorder="1" applyAlignment="1" applyProtection="1">
      <alignment horizontal="center" vertical="center"/>
    </xf>
    <xf numFmtId="0" fontId="2" fillId="0" borderId="0" xfId="32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8" fillId="0" borderId="20" xfId="32" applyNumberFormat="1" applyFont="1" applyBorder="1" applyAlignment="1" applyProtection="1">
      <alignment horizontal="center" vertical="center"/>
    </xf>
    <xf numFmtId="0" fontId="18" fillId="0" borderId="21" xfId="32" applyNumberFormat="1" applyFont="1" applyBorder="1" applyAlignment="1" applyProtection="1">
      <alignment horizontal="center" vertical="center"/>
    </xf>
    <xf numFmtId="0" fontId="27" fillId="0" borderId="11" xfId="32" applyNumberFormat="1" applyFont="1" applyBorder="1" applyAlignment="1" applyProtection="1">
      <alignment horizontal="center" vertical="center" wrapText="1" shrinkToFit="1"/>
    </xf>
    <xf numFmtId="0" fontId="37" fillId="0" borderId="0" xfId="0" applyFont="1" applyAlignment="1">
      <alignment horizontal="center" vertical="center" wrapText="1" shrinkToFit="1"/>
    </xf>
    <xf numFmtId="0" fontId="2" fillId="0" borderId="20" xfId="32" applyBorder="1" applyAlignment="1" applyProtection="1">
      <alignment vertical="center"/>
    </xf>
    <xf numFmtId="0" fontId="0" fillId="0" borderId="21" xfId="0" applyBorder="1" applyAlignment="1">
      <alignment vertical="center"/>
    </xf>
    <xf numFmtId="0" fontId="21" fillId="28" borderId="11" xfId="32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2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14" fontId="18" fillId="0" borderId="28" xfId="32" applyNumberFormat="1" applyFont="1" applyBorder="1" applyAlignment="1" applyProtection="1">
      <alignment horizontal="center" vertical="center" wrapText="1"/>
    </xf>
    <xf numFmtId="0" fontId="18" fillId="0" borderId="29" xfId="32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2" fillId="0" borderId="11" xfId="32" applyNumberFormat="1" applyFont="1" applyBorder="1" applyAlignment="1" applyProtection="1">
      <alignment horizontal="left" vertical="center" wrapText="1"/>
    </xf>
    <xf numFmtId="0" fontId="32" fillId="0" borderId="0" xfId="32" applyNumberFormat="1" applyFont="1" applyBorder="1" applyAlignment="1" applyProtection="1">
      <alignment horizontal="left" vertical="center" wrapText="1"/>
    </xf>
    <xf numFmtId="49" fontId="32" fillId="0" borderId="11" xfId="32" quotePrefix="1" applyNumberFormat="1" applyFont="1" applyBorder="1" applyAlignment="1" applyProtection="1">
      <alignment horizontal="left" vertical="center" wrapText="1"/>
    </xf>
    <xf numFmtId="49" fontId="32" fillId="0" borderId="0" xfId="32" applyNumberFormat="1" applyFont="1" applyBorder="1" applyAlignment="1" applyProtection="1">
      <alignment horizontal="left" vertical="center" wrapText="1"/>
    </xf>
    <xf numFmtId="0" fontId="18" fillId="35" borderId="22" xfId="32" applyNumberFormat="1" applyFont="1" applyFill="1" applyBorder="1" applyAlignment="1" applyProtection="1">
      <alignment horizontal="left" vertical="center"/>
    </xf>
    <xf numFmtId="0" fontId="0" fillId="35" borderId="20" xfId="0" applyFill="1" applyBorder="1" applyAlignment="1" applyProtection="1">
      <alignment horizontal="left"/>
    </xf>
    <xf numFmtId="0" fontId="2" fillId="33" borderId="22" xfId="32" applyNumberFormat="1" applyFont="1" applyFill="1" applyBorder="1" applyAlignment="1" applyProtection="1">
      <alignment horizontal="center" vertical="center"/>
    </xf>
    <xf numFmtId="0" fontId="2" fillId="33" borderId="21" xfId="32" applyNumberFormat="1" applyFont="1" applyFill="1" applyBorder="1" applyAlignment="1" applyProtection="1">
      <alignment horizontal="center" vertical="center"/>
    </xf>
    <xf numFmtId="0" fontId="2" fillId="0" borderId="0" xfId="32" applyNumberFormat="1" applyFont="1" applyFill="1" applyBorder="1" applyAlignment="1" applyProtection="1">
      <alignment horizontal="center" vertical="center"/>
    </xf>
    <xf numFmtId="0" fontId="31" fillId="0" borderId="0" xfId="32" applyNumberFormat="1" applyFont="1" applyFill="1" applyBorder="1" applyAlignment="1" applyProtection="1">
      <alignment vertical="center"/>
    </xf>
    <xf numFmtId="0" fontId="36" fillId="0" borderId="0" xfId="0" applyFont="1" applyAlignment="1"/>
    <xf numFmtId="0" fontId="21" fillId="28" borderId="32" xfId="32" applyNumberFormat="1" applyFont="1" applyFill="1" applyBorder="1" applyAlignment="1" applyProtection="1">
      <alignment horizontal="center" vertical="center"/>
    </xf>
    <xf numFmtId="0" fontId="0" fillId="0" borderId="19" xfId="0" applyBorder="1" applyAlignment="1" applyProtection="1"/>
    <xf numFmtId="0" fontId="0" fillId="0" borderId="27" xfId="0" applyBorder="1" applyAlignment="1" applyProtection="1"/>
    <xf numFmtId="0" fontId="18" fillId="33" borderId="22" xfId="32" applyNumberFormat="1" applyFont="1" applyFill="1" applyBorder="1" applyAlignment="1" applyProtection="1">
      <alignment horizontal="left" vertical="center"/>
    </xf>
    <xf numFmtId="0" fontId="0" fillId="33" borderId="21" xfId="0" applyFill="1" applyBorder="1" applyAlignment="1" applyProtection="1">
      <alignment horizontal="left"/>
    </xf>
    <xf numFmtId="0" fontId="2" fillId="0" borderId="22" xfId="32" applyNumberFormat="1" applyFont="1" applyFill="1" applyBorder="1" applyAlignment="1" applyProtection="1">
      <alignment horizontal="left" vertical="center"/>
    </xf>
    <xf numFmtId="0" fontId="10" fillId="0" borderId="21" xfId="0" applyFont="1" applyFill="1" applyBorder="1" applyAlignment="1" applyProtection="1">
      <alignment horizontal="left"/>
    </xf>
    <xf numFmtId="0" fontId="10" fillId="0" borderId="20" xfId="0" applyFont="1" applyFill="1" applyBorder="1" applyAlignment="1" applyProtection="1">
      <alignment horizontal="left"/>
    </xf>
    <xf numFmtId="0" fontId="18" fillId="36" borderId="22" xfId="32" applyNumberFormat="1" applyFont="1" applyFill="1" applyBorder="1" applyAlignment="1" applyProtection="1">
      <alignment horizontal="center" vertical="center"/>
    </xf>
    <xf numFmtId="0" fontId="0" fillId="36" borderId="20" xfId="0" applyFill="1" applyBorder="1" applyAlignment="1" applyProtection="1"/>
    <xf numFmtId="0" fontId="0" fillId="36" borderId="21" xfId="0" applyFill="1" applyBorder="1" applyAlignment="1" applyProtection="1"/>
    <xf numFmtId="0" fontId="2" fillId="0" borderId="21" xfId="32" applyNumberFormat="1" applyFont="1" applyFill="1" applyBorder="1" applyAlignment="1" applyProtection="1">
      <alignment horizontal="left" vertical="center"/>
    </xf>
    <xf numFmtId="0" fontId="0" fillId="35" borderId="21" xfId="0" applyFill="1" applyBorder="1" applyAlignment="1" applyProtection="1">
      <alignment horizontal="left"/>
    </xf>
    <xf numFmtId="0" fontId="32" fillId="0" borderId="0" xfId="32" quotePrefix="1" applyNumberFormat="1" applyFont="1" applyBorder="1" applyAlignment="1" applyProtection="1">
      <alignment horizontal="left" vertical="center"/>
    </xf>
    <xf numFmtId="0" fontId="32" fillId="0" borderId="0" xfId="32" applyNumberFormat="1" applyFont="1" applyBorder="1" applyAlignment="1" applyProtection="1">
      <alignment horizontal="left" vertical="top" wrapText="1"/>
    </xf>
    <xf numFmtId="0" fontId="32" fillId="0" borderId="0" xfId="32" quotePrefix="1" applyNumberFormat="1" applyFont="1" applyBorder="1" applyAlignment="1" applyProtection="1">
      <alignment horizontal="left" vertical="top" wrapText="1"/>
    </xf>
    <xf numFmtId="0" fontId="0" fillId="33" borderId="20" xfId="0" applyFill="1" applyBorder="1" applyAlignment="1">
      <alignment horizontal="left"/>
    </xf>
    <xf numFmtId="0" fontId="0" fillId="33" borderId="21" xfId="0" applyFill="1" applyBorder="1" applyAlignment="1">
      <alignment horizontal="left"/>
    </xf>
    <xf numFmtId="0" fontId="0" fillId="36" borderId="20" xfId="0" applyFill="1" applyBorder="1" applyAlignment="1"/>
    <xf numFmtId="0" fontId="0" fillId="36" borderId="21" xfId="0" applyFill="1" applyBorder="1" applyAlignment="1"/>
    <xf numFmtId="0" fontId="18" fillId="0" borderId="19" xfId="32" applyNumberFormat="1" applyFont="1" applyBorder="1" applyAlignment="1" applyProtection="1">
      <alignment horizontal="left" vertical="center"/>
    </xf>
    <xf numFmtId="0" fontId="18" fillId="0" borderId="27" xfId="32" applyNumberFormat="1" applyFont="1" applyBorder="1" applyAlignment="1" applyProtection="1">
      <alignment horizontal="left" vertical="center"/>
    </xf>
    <xf numFmtId="0" fontId="18" fillId="32" borderId="20" xfId="32" applyNumberFormat="1" applyFont="1" applyFill="1" applyBorder="1" applyAlignment="1" applyProtection="1">
      <alignment horizontal="left" vertical="center"/>
    </xf>
    <xf numFmtId="0" fontId="18" fillId="32" borderId="21" xfId="32" applyNumberFormat="1" applyFont="1" applyFill="1" applyBorder="1" applyAlignment="1" applyProtection="1">
      <alignment horizontal="left" vertical="center"/>
    </xf>
    <xf numFmtId="0" fontId="18" fillId="34" borderId="20" xfId="32" applyNumberFormat="1" applyFont="1" applyFill="1" applyBorder="1" applyAlignment="1" applyProtection="1">
      <alignment horizontal="left" vertical="center"/>
    </xf>
    <xf numFmtId="0" fontId="18" fillId="34" borderId="21" xfId="32" applyNumberFormat="1" applyFont="1" applyFill="1" applyBorder="1" applyAlignment="1" applyProtection="1">
      <alignment horizontal="left" vertical="center"/>
    </xf>
    <xf numFmtId="0" fontId="18" fillId="34" borderId="13" xfId="32" applyNumberFormat="1" applyFont="1" applyFill="1" applyBorder="1" applyAlignment="1" applyProtection="1">
      <alignment horizontal="left" vertical="center"/>
    </xf>
    <xf numFmtId="0" fontId="18" fillId="34" borderId="23" xfId="32" applyNumberFormat="1" applyFont="1" applyFill="1" applyBorder="1" applyAlignment="1" applyProtection="1">
      <alignment horizontal="left" vertical="center"/>
    </xf>
    <xf numFmtId="0" fontId="2" fillId="34" borderId="22" xfId="32" applyNumberFormat="1" applyFont="1" applyFill="1" applyBorder="1" applyAlignment="1" applyProtection="1">
      <alignment horizontal="left" vertical="center"/>
    </xf>
    <xf numFmtId="0" fontId="2" fillId="34" borderId="20" xfId="32" applyNumberFormat="1" applyFont="1" applyFill="1" applyBorder="1" applyAlignment="1" applyProtection="1">
      <alignment horizontal="left" vertical="center"/>
    </xf>
    <xf numFmtId="0" fontId="2" fillId="34" borderId="21" xfId="32" applyNumberFormat="1" applyFont="1" applyFill="1" applyBorder="1" applyAlignment="1" applyProtection="1">
      <alignment horizontal="left" vertical="center"/>
    </xf>
    <xf numFmtId="0" fontId="18" fillId="0" borderId="20" xfId="32" applyNumberFormat="1" applyFont="1" applyBorder="1" applyAlignment="1" applyProtection="1">
      <alignment horizontal="left" vertical="center"/>
    </xf>
    <xf numFmtId="0" fontId="18" fillId="0" borderId="21" xfId="32" applyNumberFormat="1" applyFont="1" applyBorder="1" applyAlignment="1" applyProtection="1">
      <alignment horizontal="left" vertical="center"/>
    </xf>
    <xf numFmtId="0" fontId="18" fillId="36" borderId="14" xfId="32" applyNumberFormat="1" applyFont="1" applyFill="1" applyBorder="1" applyAlignment="1" applyProtection="1">
      <alignment horizontal="center" vertical="center"/>
    </xf>
    <xf numFmtId="0" fontId="18" fillId="36" borderId="26" xfId="32" applyNumberFormat="1" applyFont="1" applyFill="1" applyBorder="1" applyAlignment="1" applyProtection="1">
      <alignment horizontal="center" vertical="center"/>
    </xf>
    <xf numFmtId="4" fontId="18" fillId="27" borderId="12" xfId="32" applyNumberFormat="1" applyFont="1" applyFill="1" applyBorder="1" applyAlignment="1" applyProtection="1">
      <alignment horizontal="left" vertical="center" wrapText="1"/>
    </xf>
    <xf numFmtId="4" fontId="18" fillId="27" borderId="13" xfId="32" applyNumberFormat="1" applyFont="1" applyFill="1" applyBorder="1" applyAlignment="1" applyProtection="1">
      <alignment horizontal="left" vertical="center" wrapText="1"/>
    </xf>
    <xf numFmtId="4" fontId="18" fillId="27" borderId="23" xfId="32" applyNumberFormat="1" applyFont="1" applyFill="1" applyBorder="1" applyAlignment="1" applyProtection="1">
      <alignment horizontal="left" vertical="center" wrapText="1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Input" xfId="29" builtinId="20" customBuiltin="1"/>
    <cellStyle name="Migliaia [0] 2" xfId="30"/>
    <cellStyle name="Neutrale" xfId="31" builtinId="28" customBuiltin="1"/>
    <cellStyle name="Normale" xfId="0" builtinId="0"/>
    <cellStyle name="Normale 2" xfId="32"/>
    <cellStyle name="Normale 2 2" xfId="33"/>
    <cellStyle name="Normale 3" xfId="34"/>
    <cellStyle name="Normale 4" xfId="35"/>
    <cellStyle name="Normale 5" xfId="36"/>
    <cellStyle name="Normale_Foglio1" xfId="37"/>
    <cellStyle name="Nota" xfId="38" builtinId="10" customBuiltin="1"/>
    <cellStyle name="Output" xfId="39" builtinId="21" customBuiltin="1"/>
    <cellStyle name="Testo avviso" xfId="40" builtinId="11" customBuiltin="1"/>
    <cellStyle name="Testo descrittivo" xfId="41" builtinId="53" customBuiltin="1"/>
    <cellStyle name="Titolo" xfId="42" builtinId="15" customBuiltin="1"/>
    <cellStyle name="Titolo 1" xfId="43" builtinId="16" customBuiltin="1"/>
    <cellStyle name="Titolo 2" xfId="44" builtinId="17" customBuiltin="1"/>
    <cellStyle name="Titolo 3" xfId="45" builtinId="18" customBuiltin="1"/>
    <cellStyle name="Titolo 4" xfId="46" builtinId="19" customBuiltin="1"/>
    <cellStyle name="Totale" xfId="47" builtinId="25" customBuiltin="1"/>
    <cellStyle name="Valore non valido" xfId="48" builtinId="27" customBuiltin="1"/>
    <cellStyle name="Valore valido" xfId="49" builtinId="26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214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6"/>
    </row>
    <row r="2" spans="1:12" s="62" customFormat="1" ht="23.1" customHeight="1">
      <c r="A2" s="217" t="s">
        <v>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9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220" t="s">
        <v>12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2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223" t="s">
        <v>55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2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226" t="s">
        <v>13</v>
      </c>
      <c r="AB4" s="221"/>
      <c r="AC4" s="221"/>
      <c r="AD4" s="221"/>
      <c r="AE4" s="221"/>
      <c r="AF4" s="221"/>
      <c r="AG4" s="227"/>
      <c r="AH4" s="32">
        <v>30</v>
      </c>
    </row>
    <row r="5" spans="1:34" s="15" customFormat="1" ht="23.1" customHeight="1">
      <c r="A5" s="223" t="s">
        <v>14</v>
      </c>
      <c r="B5" s="224"/>
      <c r="C5" s="225"/>
      <c r="D5" s="223" t="s">
        <v>15</v>
      </c>
      <c r="E5" s="224"/>
      <c r="F5" s="224"/>
      <c r="G5" s="224"/>
      <c r="H5" s="225"/>
      <c r="I5" s="223" t="s">
        <v>16</v>
      </c>
      <c r="J5" s="224"/>
      <c r="K5" s="225"/>
      <c r="L5" s="223" t="s">
        <v>1</v>
      </c>
      <c r="M5" s="224"/>
      <c r="N5" s="224"/>
      <c r="O5" s="223" t="s">
        <v>17</v>
      </c>
      <c r="P5" s="225"/>
      <c r="Q5" s="223" t="s">
        <v>18</v>
      </c>
      <c r="R5" s="224"/>
      <c r="S5" s="224"/>
      <c r="T5" s="225"/>
      <c r="U5" s="223" t="s">
        <v>19</v>
      </c>
      <c r="V5" s="224"/>
      <c r="W5" s="224"/>
      <c r="X5" s="58" t="s">
        <v>47</v>
      </c>
      <c r="Y5" s="223" t="s">
        <v>20</v>
      </c>
      <c r="Z5" s="225"/>
      <c r="AA5" s="228" t="s">
        <v>41</v>
      </c>
      <c r="AB5" s="229"/>
      <c r="AC5" s="229"/>
      <c r="AD5" s="229"/>
      <c r="AE5" s="229"/>
      <c r="AF5" s="229"/>
      <c r="AG5" s="229"/>
      <c r="AH5" s="230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Y5:Z5"/>
    <mergeCell ref="AA5:AH5"/>
    <mergeCell ref="A1:AH1"/>
    <mergeCell ref="A3:AH3"/>
    <mergeCell ref="A5:C5"/>
    <mergeCell ref="D5:H5"/>
    <mergeCell ref="I5:K5"/>
    <mergeCell ref="L5:N5"/>
    <mergeCell ref="O5:P5"/>
    <mergeCell ref="Q5:T5"/>
    <mergeCell ref="U5:W5"/>
    <mergeCell ref="AA4:AG4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214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4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217" t="s">
        <v>54</v>
      </c>
      <c r="B3" s="218"/>
      <c r="C3" s="218"/>
      <c r="D3" s="218"/>
      <c r="E3" s="218"/>
      <c r="F3" s="218"/>
      <c r="G3" s="218"/>
      <c r="H3" s="218"/>
      <c r="I3" s="218"/>
      <c r="J3" s="218"/>
      <c r="K3" s="233"/>
      <c r="L3" s="233"/>
      <c r="M3" s="233"/>
      <c r="N3" s="233"/>
      <c r="O3" s="233"/>
      <c r="P3" s="233"/>
      <c r="Q3" s="233"/>
      <c r="R3" s="234"/>
    </row>
    <row r="4" spans="1:18" ht="23.1" customHeight="1">
      <c r="A4" s="217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4"/>
    </row>
    <row r="5" spans="1:18" s="62" customFormat="1" ht="23.1" customHeight="1">
      <c r="A5" s="231"/>
      <c r="B5" s="232"/>
      <c r="C5" s="232"/>
      <c r="D5" s="232"/>
      <c r="E5" s="232"/>
      <c r="F5" s="232"/>
      <c r="G5" s="232"/>
      <c r="H5" s="232"/>
      <c r="I5" s="232"/>
      <c r="J5" s="232"/>
      <c r="K5" s="235" t="s">
        <v>13</v>
      </c>
      <c r="L5" s="236"/>
      <c r="M5" s="236"/>
      <c r="N5" s="236"/>
      <c r="O5" s="236"/>
      <c r="P5" s="236"/>
      <c r="Q5" s="237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L14"/>
  <sheetViews>
    <sheetView showGridLines="0" zoomScaleNormal="100" workbookViewId="0">
      <selection sqref="A1:AI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37" width="9.140625" style="107"/>
    <col min="38" max="38" width="19" style="107" customWidth="1"/>
    <col min="39" max="16384" width="9.140625" style="107"/>
  </cols>
  <sheetData>
    <row r="1" spans="1:38" s="90" customFormat="1" ht="23.1" customHeight="1">
      <c r="A1" s="244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6"/>
    </row>
    <row r="2" spans="1:38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8" s="90" customFormat="1" ht="23.1" customHeight="1">
      <c r="A3" s="228" t="s">
        <v>57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8"/>
    </row>
    <row r="4" spans="1:38" s="90" customFormat="1" ht="15" customHeight="1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226"/>
      <c r="AE4" s="249"/>
      <c r="AF4" s="249"/>
      <c r="AG4" s="249"/>
      <c r="AH4" s="250"/>
      <c r="AI4" s="243"/>
    </row>
    <row r="5" spans="1:38" s="90" customFormat="1" ht="23.1" customHeight="1">
      <c r="A5" s="228" t="s">
        <v>14</v>
      </c>
      <c r="B5" s="238"/>
      <c r="C5" s="239"/>
      <c r="D5" s="228" t="s">
        <v>15</v>
      </c>
      <c r="E5" s="238"/>
      <c r="F5" s="238"/>
      <c r="G5" s="238"/>
      <c r="H5" s="238"/>
      <c r="I5" s="238"/>
      <c r="J5" s="238"/>
      <c r="K5" s="239"/>
      <c r="L5" s="228" t="s">
        <v>16</v>
      </c>
      <c r="M5" s="238"/>
      <c r="N5" s="239"/>
      <c r="O5" s="228" t="s">
        <v>1</v>
      </c>
      <c r="P5" s="238"/>
      <c r="Q5" s="238"/>
      <c r="R5" s="228" t="s">
        <v>17</v>
      </c>
      <c r="S5" s="239"/>
      <c r="T5" s="228" t="s">
        <v>18</v>
      </c>
      <c r="U5" s="238"/>
      <c r="V5" s="238"/>
      <c r="W5" s="239"/>
      <c r="X5" s="228" t="s">
        <v>19</v>
      </c>
      <c r="Y5" s="238"/>
      <c r="Z5" s="238"/>
      <c r="AA5" s="103" t="s">
        <v>47</v>
      </c>
      <c r="AB5" s="228" t="s">
        <v>20</v>
      </c>
      <c r="AC5" s="239"/>
      <c r="AD5" s="228" t="s">
        <v>64</v>
      </c>
      <c r="AE5" s="242"/>
      <c r="AF5" s="242"/>
      <c r="AG5" s="242"/>
      <c r="AH5" s="242"/>
      <c r="AI5" s="243"/>
    </row>
    <row r="6" spans="1:38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66</v>
      </c>
      <c r="H6" s="106" t="s">
        <v>67</v>
      </c>
      <c r="I6" s="142" t="s">
        <v>68</v>
      </c>
      <c r="J6" s="141" t="s">
        <v>69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58</v>
      </c>
      <c r="AE6" s="127" t="s">
        <v>59</v>
      </c>
      <c r="AF6" s="127" t="s">
        <v>61</v>
      </c>
      <c r="AG6" s="128" t="s">
        <v>60</v>
      </c>
      <c r="AH6" s="131" t="s">
        <v>62</v>
      </c>
      <c r="AI6" s="129" t="s">
        <v>65</v>
      </c>
      <c r="AJ6" s="240"/>
      <c r="AK6" s="241"/>
      <c r="AL6" s="241"/>
    </row>
    <row r="7" spans="1:38">
      <c r="A7" s="108"/>
      <c r="B7" s="108"/>
      <c r="C7" s="109"/>
      <c r="D7" s="110"/>
      <c r="E7" s="109"/>
      <c r="F7" s="111"/>
      <c r="G7" s="112"/>
      <c r="H7" s="112"/>
      <c r="I7" s="107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8">
      <c r="C8" s="107"/>
      <c r="D8" s="107"/>
      <c r="E8" s="107"/>
      <c r="F8" s="107"/>
      <c r="G8" s="107"/>
      <c r="H8" s="107"/>
      <c r="I8" s="107"/>
      <c r="J8" s="107"/>
      <c r="N8" s="107"/>
      <c r="O8" s="107"/>
      <c r="P8" s="107"/>
      <c r="Q8" s="107"/>
      <c r="S8" s="107"/>
      <c r="AC8" s="107"/>
      <c r="AD8" s="107"/>
      <c r="AE8" s="107"/>
      <c r="AG8" s="118"/>
      <c r="AH8" s="118"/>
    </row>
    <row r="9" spans="1:38">
      <c r="C9" s="107"/>
      <c r="D9" s="107"/>
      <c r="E9" s="107"/>
      <c r="F9" s="107"/>
      <c r="G9" s="107"/>
      <c r="H9" s="107"/>
      <c r="I9" s="107"/>
      <c r="J9" s="107"/>
      <c r="N9" s="107"/>
      <c r="O9" s="107"/>
      <c r="P9" s="107"/>
      <c r="Q9" s="107"/>
      <c r="S9" s="107"/>
      <c r="AC9" s="107"/>
      <c r="AD9" s="107"/>
      <c r="AE9" s="107"/>
      <c r="AF9" s="107"/>
      <c r="AG9" s="107"/>
      <c r="AH9" s="118"/>
    </row>
    <row r="10" spans="1:38">
      <c r="C10" s="107"/>
      <c r="D10" s="107"/>
      <c r="E10" s="107"/>
      <c r="F10" s="107"/>
      <c r="G10" s="107"/>
      <c r="H10" s="107"/>
      <c r="I10" s="107"/>
      <c r="J10" s="107"/>
      <c r="N10" s="107"/>
      <c r="O10" s="107"/>
      <c r="P10" s="107"/>
      <c r="Q10" s="107"/>
      <c r="S10" s="107"/>
      <c r="AC10" s="107"/>
      <c r="AD10" s="107"/>
      <c r="AE10" s="107"/>
      <c r="AF10" s="107"/>
      <c r="AG10" s="107"/>
      <c r="AH10" s="118"/>
    </row>
    <row r="11" spans="1:38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C11" s="107"/>
      <c r="AD11" s="107"/>
      <c r="AE11" s="107"/>
      <c r="AF11" s="107"/>
      <c r="AG11" s="107"/>
      <c r="AH11" s="118"/>
    </row>
    <row r="12" spans="1:38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C12" s="107"/>
      <c r="AD12" s="107"/>
      <c r="AE12" s="107"/>
      <c r="AF12" s="107"/>
      <c r="AG12" s="107"/>
      <c r="AH12" s="118"/>
    </row>
    <row r="13" spans="1:38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C13" s="107"/>
      <c r="AD13" s="107"/>
      <c r="AE13" s="107"/>
      <c r="AF13" s="107"/>
      <c r="AG13" s="107"/>
      <c r="AH13" s="118"/>
    </row>
    <row r="14" spans="1:38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C14" s="107"/>
      <c r="AD14" s="107"/>
      <c r="AE14" s="107"/>
      <c r="AF14" s="107"/>
      <c r="AG14" s="107"/>
      <c r="AH14" s="118"/>
    </row>
  </sheetData>
  <mergeCells count="13">
    <mergeCell ref="A1:AI1"/>
    <mergeCell ref="A3:AI3"/>
    <mergeCell ref="AD4:AI4"/>
    <mergeCell ref="A5:C5"/>
    <mergeCell ref="D5:K5"/>
    <mergeCell ref="L5:N5"/>
    <mergeCell ref="O5:Q5"/>
    <mergeCell ref="R5:S5"/>
    <mergeCell ref="AJ6:AL6"/>
    <mergeCell ref="T5:W5"/>
    <mergeCell ref="X5:Z5"/>
    <mergeCell ref="AB5:AC5"/>
    <mergeCell ref="AD5:AI5"/>
  </mergeCells>
  <dataValidations count="1">
    <dataValidation type="list" allowBlank="1" showInputMessage="1" showErrorMessage="1" sqref="AI7 I7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9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5" ht="23.1" customHeight="1">
      <c r="A1" s="214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4"/>
    </row>
    <row r="2" spans="1:15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5" ht="23.1" customHeight="1">
      <c r="A3" s="217" t="s">
        <v>56</v>
      </c>
      <c r="B3" s="218"/>
      <c r="C3" s="218"/>
      <c r="D3" s="218"/>
      <c r="E3" s="218"/>
      <c r="F3" s="218"/>
      <c r="G3" s="218"/>
      <c r="H3" s="218"/>
      <c r="I3" s="218"/>
      <c r="J3" s="218"/>
      <c r="K3" s="233"/>
      <c r="L3" s="233"/>
      <c r="M3" s="233"/>
      <c r="N3" s="233"/>
      <c r="O3" s="234"/>
    </row>
    <row r="4" spans="1:15" ht="23.1" customHeight="1">
      <c r="A4" s="217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4"/>
    </row>
    <row r="5" spans="1:15" s="62" customFormat="1" ht="23.1" customHeight="1">
      <c r="A5" s="231" t="s">
        <v>63</v>
      </c>
      <c r="B5" s="232"/>
      <c r="C5" s="232"/>
      <c r="D5" s="232"/>
      <c r="E5" s="232"/>
      <c r="F5" s="232"/>
      <c r="G5" s="232"/>
      <c r="H5" s="232"/>
      <c r="I5" s="232"/>
      <c r="J5" s="232"/>
      <c r="K5" s="251" t="s">
        <v>64</v>
      </c>
      <c r="L5" s="252"/>
      <c r="M5" s="252"/>
      <c r="N5" s="252"/>
      <c r="O5" s="253"/>
    </row>
    <row r="6" spans="1:15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58</v>
      </c>
      <c r="L6" s="72" t="s">
        <v>59</v>
      </c>
      <c r="M6" s="126" t="s">
        <v>61</v>
      </c>
      <c r="N6" s="123" t="s">
        <v>60</v>
      </c>
      <c r="O6" s="133" t="s">
        <v>62</v>
      </c>
    </row>
    <row r="7" spans="1:15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5">
      <c r="O8" s="135"/>
    </row>
    <row r="9" spans="1:15">
      <c r="I9" s="6"/>
      <c r="J9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7"/>
  <sheetViews>
    <sheetView showGridLines="0" zoomScaleNormal="100" workbookViewId="0">
      <selection sqref="A1:M1"/>
    </sheetView>
  </sheetViews>
  <sheetFormatPr defaultRowHeight="15"/>
  <cols>
    <col min="1" max="1" width="30.7109375" style="107" customWidth="1"/>
    <col min="2" max="2" width="20.7109375" style="120" customWidth="1"/>
    <col min="3" max="3" width="14.7109375" style="121" customWidth="1"/>
    <col min="4" max="4" width="5.7109375" style="121" customWidth="1"/>
    <col min="5" max="5" width="12.5703125" style="118" customWidth="1"/>
    <col min="6" max="6" width="36.7109375" style="121" customWidth="1"/>
    <col min="7" max="7" width="14.7109375" style="107" customWidth="1"/>
    <col min="8" max="8" width="5.7109375" style="107" customWidth="1"/>
    <col min="9" max="9" width="20.7109375" style="107" customWidth="1"/>
    <col min="10" max="10" width="20.7109375" style="120" customWidth="1"/>
    <col min="11" max="11" width="5.7109375" style="119" customWidth="1"/>
    <col min="12" max="12" width="12.5703125" style="119" customWidth="1"/>
    <col min="13" max="13" width="5.7109375" style="107" customWidth="1"/>
    <col min="14" max="16384" width="9.140625" style="107"/>
  </cols>
  <sheetData>
    <row r="1" spans="1:16" s="90" customFormat="1" ht="23.1" customHeight="1">
      <c r="A1" s="265"/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7"/>
    </row>
    <row r="2" spans="1:16" s="97" customFormat="1" ht="15" customHeight="1">
      <c r="A2" s="91"/>
      <c r="B2" s="93"/>
      <c r="C2" s="94"/>
      <c r="D2" s="94"/>
      <c r="E2" s="139"/>
      <c r="F2" s="94"/>
      <c r="G2" s="92"/>
      <c r="H2" s="92"/>
      <c r="I2" s="92"/>
      <c r="J2" s="93"/>
      <c r="K2" s="21"/>
      <c r="L2" s="21"/>
      <c r="M2" s="189"/>
    </row>
    <row r="3" spans="1:16" s="90" customFormat="1" ht="23.1" customHeight="1">
      <c r="A3" s="273" t="s">
        <v>102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5"/>
    </row>
    <row r="4" spans="1:16" s="90" customFormat="1" ht="23.1" customHeight="1">
      <c r="A4" s="98"/>
      <c r="B4" s="101"/>
      <c r="C4" s="181"/>
      <c r="D4" s="181"/>
      <c r="E4" s="140"/>
      <c r="F4" s="181"/>
      <c r="J4" s="180"/>
      <c r="K4" s="167"/>
      <c r="L4" s="167"/>
      <c r="M4" s="166"/>
    </row>
    <row r="5" spans="1:16" s="90" customFormat="1" ht="32.25" customHeight="1">
      <c r="A5" s="268" t="s">
        <v>101</v>
      </c>
      <c r="B5" s="269"/>
      <c r="C5" s="188" t="s">
        <v>100</v>
      </c>
      <c r="D5" s="187"/>
      <c r="E5" s="186" t="str">
        <f>IF(OR(L13="SI",L15="SI"),"SI","NO")</f>
        <v>SI</v>
      </c>
      <c r="F5" s="163"/>
      <c r="G5" s="163"/>
      <c r="H5" s="163"/>
      <c r="I5" s="163"/>
      <c r="J5" s="163"/>
      <c r="K5" s="163"/>
      <c r="L5" s="163"/>
      <c r="M5" s="161"/>
      <c r="N5" s="254" t="s">
        <v>99</v>
      </c>
      <c r="O5" s="255"/>
    </row>
    <row r="6" spans="1:16" s="90" customFormat="1" ht="23.1" customHeight="1">
      <c r="A6" s="98"/>
      <c r="B6" s="101"/>
      <c r="C6" s="102"/>
      <c r="D6" s="181"/>
      <c r="E6" s="185"/>
      <c r="F6" s="181"/>
      <c r="J6" s="180"/>
      <c r="K6" s="167"/>
      <c r="L6" s="167"/>
      <c r="M6" s="166"/>
    </row>
    <row r="7" spans="1:16" s="90" customFormat="1" ht="23.1" customHeight="1">
      <c r="A7" s="258" t="s">
        <v>98</v>
      </c>
      <c r="B7" s="277"/>
      <c r="C7" s="165">
        <f>Debiti!G6</f>
        <v>6</v>
      </c>
      <c r="D7" s="163"/>
      <c r="E7" s="263" t="s">
        <v>112</v>
      </c>
      <c r="F7" s="264"/>
      <c r="G7" s="264"/>
      <c r="H7" s="97"/>
      <c r="I7" s="184"/>
      <c r="J7" s="183"/>
      <c r="K7" s="97"/>
      <c r="L7" s="174"/>
      <c r="M7" s="182"/>
      <c r="N7" s="254" t="s">
        <v>97</v>
      </c>
      <c r="O7" s="255"/>
      <c r="P7" s="255"/>
    </row>
    <row r="8" spans="1:16" s="90" customFormat="1" ht="23.1" customHeight="1">
      <c r="A8" s="98"/>
      <c r="B8" s="101"/>
      <c r="C8" s="102"/>
      <c r="D8" s="181"/>
      <c r="E8" s="140"/>
      <c r="F8" s="102"/>
      <c r="G8" s="99"/>
      <c r="J8" s="180"/>
      <c r="K8" s="167"/>
      <c r="L8" s="167"/>
      <c r="M8" s="166"/>
    </row>
    <row r="9" spans="1:16" s="90" customFormat="1" ht="23.1" customHeight="1">
      <c r="A9" s="270" t="s">
        <v>96</v>
      </c>
      <c r="B9" s="276"/>
      <c r="C9" s="175">
        <f>ElencoFatture!O6</f>
        <v>0</v>
      </c>
      <c r="D9" s="176"/>
      <c r="E9" s="270" t="s">
        <v>90</v>
      </c>
      <c r="F9" s="271" t="s">
        <v>95</v>
      </c>
      <c r="G9" s="179">
        <f>C9/100*5</f>
        <v>0</v>
      </c>
      <c r="J9" s="163"/>
      <c r="L9" s="163"/>
      <c r="M9" s="161"/>
    </row>
    <row r="10" spans="1:16" s="90" customFormat="1" ht="23.1" customHeight="1">
      <c r="A10" s="270" t="s">
        <v>94</v>
      </c>
      <c r="B10" s="271"/>
      <c r="C10" s="175">
        <f>ElencoFatture!O7</f>
        <v>0</v>
      </c>
      <c r="D10" s="176"/>
      <c r="E10" s="178"/>
      <c r="F10" s="178"/>
      <c r="G10" s="177"/>
      <c r="H10" s="163"/>
      <c r="I10" s="163"/>
      <c r="J10" s="163"/>
      <c r="K10" s="163"/>
      <c r="L10" s="163"/>
      <c r="M10" s="161"/>
    </row>
    <row r="11" spans="1:16" s="90" customFormat="1" ht="23.1" customHeight="1">
      <c r="A11" s="270" t="s">
        <v>93</v>
      </c>
      <c r="B11" s="272"/>
      <c r="C11" s="175">
        <f>ElencoFatture!O8</f>
        <v>0</v>
      </c>
      <c r="D11" s="176"/>
      <c r="E11" s="270" t="s">
        <v>90</v>
      </c>
      <c r="F11" s="276"/>
      <c r="G11" s="175">
        <f>C11/100*5</f>
        <v>0</v>
      </c>
      <c r="H11" s="163"/>
      <c r="I11" s="262"/>
      <c r="J11" s="262"/>
      <c r="K11" s="97"/>
      <c r="L11" s="174"/>
      <c r="M11" s="161"/>
      <c r="N11" s="254" t="s">
        <v>92</v>
      </c>
      <c r="O11" s="255"/>
      <c r="P11" s="255"/>
    </row>
    <row r="12" spans="1:16" s="90" customFormat="1" ht="23.1" customHeight="1">
      <c r="A12" s="172"/>
      <c r="B12" s="171"/>
      <c r="C12" s="169"/>
      <c r="D12" s="130"/>
      <c r="E12" s="170"/>
      <c r="F12" s="169"/>
      <c r="G12" s="168"/>
      <c r="I12" s="99"/>
      <c r="J12" s="101"/>
      <c r="K12" s="167"/>
      <c r="L12" s="100"/>
      <c r="M12" s="166"/>
    </row>
    <row r="13" spans="1:16" s="90" customFormat="1" ht="23.1" customHeight="1">
      <c r="A13" s="258" t="s">
        <v>91</v>
      </c>
      <c r="B13" s="259"/>
      <c r="C13" s="165">
        <f>C11</f>
        <v>0</v>
      </c>
      <c r="D13" s="173"/>
      <c r="E13" s="258" t="s">
        <v>90</v>
      </c>
      <c r="F13" s="259"/>
      <c r="G13" s="164">
        <f>C13/100*5</f>
        <v>0</v>
      </c>
      <c r="H13" s="163"/>
      <c r="I13" s="260" t="s">
        <v>89</v>
      </c>
      <c r="J13" s="261"/>
      <c r="L13" s="162" t="str">
        <f>IF(C7&lt;=G13,"SI","NO")</f>
        <v>NO</v>
      </c>
      <c r="M13" s="161"/>
      <c r="N13" s="256" t="s">
        <v>88</v>
      </c>
      <c r="O13" s="257"/>
    </row>
    <row r="14" spans="1:16" s="90" customFormat="1" ht="23.1" customHeight="1">
      <c r="A14" s="172"/>
      <c r="B14" s="171"/>
      <c r="C14" s="169"/>
      <c r="D14" s="130"/>
      <c r="E14" s="170"/>
      <c r="F14" s="169"/>
      <c r="G14" s="168"/>
      <c r="I14" s="99"/>
      <c r="J14" s="101"/>
      <c r="K14" s="167"/>
      <c r="L14" s="100"/>
      <c r="M14" s="166"/>
    </row>
    <row r="15" spans="1:16" s="90" customFormat="1" ht="23.1" customHeight="1">
      <c r="A15" s="258" t="s">
        <v>87</v>
      </c>
      <c r="B15" s="277"/>
      <c r="C15" s="165">
        <v>0</v>
      </c>
      <c r="D15" s="97"/>
      <c r="E15" s="258" t="s">
        <v>86</v>
      </c>
      <c r="F15" s="259"/>
      <c r="G15" s="164">
        <f>IF(OR(C15=0, C15="0,00"),0,C7/C15)</f>
        <v>0</v>
      </c>
      <c r="H15" s="163"/>
      <c r="I15" s="260" t="s">
        <v>85</v>
      </c>
      <c r="J15" s="261"/>
      <c r="L15" s="162" t="str">
        <f>IF(G15&lt;=0.9,"SI","NO")</f>
        <v>SI</v>
      </c>
      <c r="M15" s="161"/>
      <c r="N15" s="256" t="s">
        <v>84</v>
      </c>
      <c r="O15" s="257"/>
    </row>
    <row r="16" spans="1:16" s="90" customFormat="1" ht="23.1" customHeight="1">
      <c r="A16" s="98"/>
      <c r="B16" s="101"/>
      <c r="C16" s="102"/>
      <c r="D16" s="102"/>
      <c r="E16" s="140"/>
      <c r="F16" s="102"/>
      <c r="G16" s="99"/>
      <c r="H16" s="99"/>
      <c r="I16" s="99"/>
      <c r="J16" s="101"/>
      <c r="K16" s="100"/>
      <c r="L16" s="100"/>
      <c r="M16" s="160"/>
    </row>
    <row r="17" spans="1:13">
      <c r="B17" s="107"/>
      <c r="C17" s="107"/>
      <c r="D17" s="107"/>
      <c r="E17" s="107"/>
      <c r="F17" s="107"/>
      <c r="J17" s="107"/>
      <c r="K17" s="107"/>
      <c r="L17" s="107"/>
    </row>
    <row r="18" spans="1:13">
      <c r="A18" s="279" t="s">
        <v>83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</row>
    <row r="19" spans="1:13">
      <c r="A19" s="280" t="s">
        <v>82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</row>
    <row r="20" spans="1:13">
      <c r="A20" s="278" t="s">
        <v>81</v>
      </c>
      <c r="B20" s="278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</row>
    <row r="21" spans="1:13">
      <c r="A21" s="159" t="s">
        <v>80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</row>
    <row r="22" spans="1:13">
      <c r="A22" s="278" t="s">
        <v>79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</row>
    <row r="23" spans="1:13">
      <c r="A23" s="278" t="s">
        <v>78</v>
      </c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</row>
    <row r="24" spans="1:13">
      <c r="A24" s="278" t="s">
        <v>77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</row>
    <row r="25" spans="1:13">
      <c r="A25" s="278" t="s">
        <v>76</v>
      </c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</row>
    <row r="26" spans="1:13">
      <c r="A26" s="158" t="s">
        <v>75</v>
      </c>
      <c r="B26" s="155"/>
      <c r="C26" s="157"/>
      <c r="D26" s="157"/>
      <c r="E26" s="157"/>
      <c r="F26" s="157"/>
      <c r="G26" s="155"/>
      <c r="H26" s="155"/>
      <c r="I26" s="155"/>
      <c r="J26" s="155"/>
      <c r="K26" s="156"/>
      <c r="L26" s="156"/>
      <c r="M26" s="155"/>
    </row>
    <row r="27" spans="1:13">
      <c r="A27" s="154" t="s">
        <v>74</v>
      </c>
    </row>
  </sheetData>
  <sheetProtection password="D3C7" sheet="1"/>
  <mergeCells count="29">
    <mergeCell ref="A25:M25"/>
    <mergeCell ref="A23:M23"/>
    <mergeCell ref="A13:B13"/>
    <mergeCell ref="A18:M18"/>
    <mergeCell ref="A19:M19"/>
    <mergeCell ref="A20:M20"/>
    <mergeCell ref="A22:M22"/>
    <mergeCell ref="A24:M24"/>
    <mergeCell ref="A15:B15"/>
    <mergeCell ref="I13:J13"/>
    <mergeCell ref="A1:M1"/>
    <mergeCell ref="A5:B5"/>
    <mergeCell ref="E9:F9"/>
    <mergeCell ref="A10:B10"/>
    <mergeCell ref="A11:B11"/>
    <mergeCell ref="A3:M3"/>
    <mergeCell ref="A9:B9"/>
    <mergeCell ref="E11:F11"/>
    <mergeCell ref="A7:B7"/>
    <mergeCell ref="N5:O5"/>
    <mergeCell ref="N13:O13"/>
    <mergeCell ref="N15:O15"/>
    <mergeCell ref="E15:F15"/>
    <mergeCell ref="I15:J15"/>
    <mergeCell ref="I11:J11"/>
    <mergeCell ref="E13:F13"/>
    <mergeCell ref="E7:G7"/>
    <mergeCell ref="N7:P7"/>
    <mergeCell ref="N11:P11"/>
  </mergeCells>
  <conditionalFormatting sqref="L15 L11 E5">
    <cfRule type="containsText" dxfId="5" priority="5" stopIfTrue="1" operator="containsText" text="SI">
      <formula>NOT(ISERROR(SEARCH("SI",E5)))</formula>
    </cfRule>
    <cfRule type="containsText" dxfId="4" priority="6" stopIfTrue="1" operator="containsText" text="NO">
      <formula>NOT(ISERROR(SEARCH("NO",E5)))</formula>
    </cfRule>
  </conditionalFormatting>
  <conditionalFormatting sqref="L7">
    <cfRule type="containsText" dxfId="3" priority="3" stopIfTrue="1" operator="containsText" text="SI">
      <formula>NOT(ISERROR(SEARCH("SI",L7)))</formula>
    </cfRule>
    <cfRule type="containsText" dxfId="2" priority="4" stopIfTrue="1" operator="containsText" text="NO">
      <formula>NOT(ISERROR(SEARCH("NO",L7)))</formula>
    </cfRule>
  </conditionalFormatting>
  <conditionalFormatting sqref="L13">
    <cfRule type="containsText" dxfId="1" priority="1" stopIfTrue="1" operator="containsText" text="SI">
      <formula>NOT(ISERROR(SEARCH("SI",L13)))</formula>
    </cfRule>
    <cfRule type="containsText" dxfId="0" priority="2" stopIfTrue="1" operator="containsText" text="NO">
      <formula>NOT(ISERROR(SEARCH("NO",L13)))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C29"/>
  <sheetViews>
    <sheetView showGridLines="0" tabSelected="1" zoomScaleNormal="100" workbookViewId="0">
      <selection sqref="A1:AB4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9" s="90" customFormat="1" ht="23.1" customHeight="1">
      <c r="A1" s="244" t="s">
        <v>113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</row>
    <row r="2" spans="1:29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9" s="90" customFormat="1" ht="23.1" customHeight="1">
      <c r="A3" s="273" t="s">
        <v>114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4"/>
    </row>
    <row r="4" spans="1:29" s="90" customFormat="1" ht="23.1" customHeight="1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9" s="90" customFormat="1" ht="23.1" customHeight="1">
      <c r="A5" s="268" t="s">
        <v>72</v>
      </c>
      <c r="B5" s="281"/>
      <c r="C5" s="281"/>
      <c r="D5" s="281"/>
      <c r="E5" s="281"/>
      <c r="F5" s="282"/>
      <c r="G5" s="148">
        <f>(G22)</f>
        <v>88886.26999999999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9" s="90" customFormat="1" ht="23.1" customHeight="1">
      <c r="A6" s="268" t="s">
        <v>73</v>
      </c>
      <c r="B6" s="281"/>
      <c r="C6" s="281"/>
      <c r="D6" s="281"/>
      <c r="E6" s="281"/>
      <c r="F6" s="281"/>
      <c r="G6" s="149">
        <f>(AC22)</f>
        <v>6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9" s="90" customFormat="1" ht="23.1" customHeight="1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9" s="90" customFormat="1" ht="23.1" customHeight="1">
      <c r="A8" s="228" t="s">
        <v>14</v>
      </c>
      <c r="B8" s="238"/>
      <c r="C8" s="239"/>
      <c r="D8" s="228" t="s">
        <v>15</v>
      </c>
      <c r="E8" s="238"/>
      <c r="F8" s="238"/>
      <c r="G8" s="238"/>
      <c r="H8" s="238"/>
      <c r="I8" s="238"/>
      <c r="J8" s="238"/>
      <c r="K8" s="239"/>
      <c r="L8" s="228" t="s">
        <v>16</v>
      </c>
      <c r="M8" s="238"/>
      <c r="N8" s="239"/>
      <c r="O8" s="228" t="s">
        <v>1</v>
      </c>
      <c r="P8" s="238"/>
      <c r="Q8" s="238"/>
      <c r="R8" s="228" t="s">
        <v>17</v>
      </c>
      <c r="S8" s="239"/>
      <c r="T8" s="228" t="s">
        <v>18</v>
      </c>
      <c r="U8" s="238"/>
      <c r="V8" s="238"/>
      <c r="W8" s="239"/>
      <c r="X8" s="228" t="s">
        <v>19</v>
      </c>
      <c r="Y8" s="238"/>
      <c r="Z8" s="238"/>
      <c r="AA8" s="103" t="s">
        <v>47</v>
      </c>
      <c r="AB8" s="103" t="s">
        <v>71</v>
      </c>
    </row>
    <row r="9" spans="1:29" ht="36" customHeight="1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66</v>
      </c>
      <c r="H9" s="106" t="s">
        <v>67</v>
      </c>
      <c r="I9" s="142" t="s">
        <v>68</v>
      </c>
      <c r="J9" s="141" t="s">
        <v>69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70</v>
      </c>
    </row>
    <row r="10" spans="1:29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9">
      <c r="A11" s="108">
        <v>2020</v>
      </c>
      <c r="B11" s="108">
        <v>227</v>
      </c>
      <c r="C11" s="109" t="s">
        <v>115</v>
      </c>
      <c r="D11" s="208" t="s">
        <v>116</v>
      </c>
      <c r="E11" s="109" t="s">
        <v>117</v>
      </c>
      <c r="F11" s="111" t="s">
        <v>118</v>
      </c>
      <c r="G11" s="112">
        <v>9328</v>
      </c>
      <c r="H11" s="112">
        <v>848</v>
      </c>
      <c r="I11" s="143" t="s">
        <v>119</v>
      </c>
      <c r="J11" s="112">
        <f t="shared" ref="J11:J20" si="0">IF(I11="SI", G11-H11,G11)</f>
        <v>8480</v>
      </c>
      <c r="K11" s="209" t="s">
        <v>120</v>
      </c>
      <c r="L11" s="108">
        <v>2020</v>
      </c>
      <c r="M11" s="108">
        <v>2776</v>
      </c>
      <c r="N11" s="109" t="s">
        <v>115</v>
      </c>
      <c r="O11" s="111" t="s">
        <v>121</v>
      </c>
      <c r="P11" s="109" t="s">
        <v>122</v>
      </c>
      <c r="Q11" s="109" t="s">
        <v>123</v>
      </c>
      <c r="R11" s="108" t="s">
        <v>124</v>
      </c>
      <c r="S11" s="111" t="s">
        <v>124</v>
      </c>
      <c r="T11" s="108">
        <v>2010501</v>
      </c>
      <c r="U11" s="108">
        <v>6130</v>
      </c>
      <c r="V11" s="108">
        <v>9121</v>
      </c>
      <c r="W11" s="108">
        <v>99</v>
      </c>
      <c r="X11" s="113">
        <v>2020</v>
      </c>
      <c r="Y11" s="113">
        <v>135</v>
      </c>
      <c r="Z11" s="113">
        <v>0</v>
      </c>
      <c r="AA11" s="114" t="s">
        <v>125</v>
      </c>
      <c r="AB11" s="109" t="s">
        <v>126</v>
      </c>
      <c r="AC11" s="107">
        <f t="shared" ref="AC11:AC20" si="1">IF(O11=O10, 0,1)</f>
        <v>1</v>
      </c>
    </row>
    <row r="12" spans="1:29">
      <c r="A12" s="108">
        <v>2020</v>
      </c>
      <c r="B12" s="108">
        <v>230</v>
      </c>
      <c r="C12" s="109" t="s">
        <v>115</v>
      </c>
      <c r="D12" s="208" t="s">
        <v>127</v>
      </c>
      <c r="E12" s="109" t="s">
        <v>128</v>
      </c>
      <c r="F12" s="111" t="s">
        <v>129</v>
      </c>
      <c r="G12" s="112">
        <v>3495.64</v>
      </c>
      <c r="H12" s="112">
        <v>0</v>
      </c>
      <c r="I12" s="143" t="s">
        <v>119</v>
      </c>
      <c r="J12" s="112">
        <f t="shared" si="0"/>
        <v>3495.64</v>
      </c>
      <c r="K12" s="209" t="s">
        <v>130</v>
      </c>
      <c r="L12" s="108">
        <v>2020</v>
      </c>
      <c r="M12" s="108">
        <v>2779</v>
      </c>
      <c r="N12" s="109" t="s">
        <v>115</v>
      </c>
      <c r="O12" s="111" t="s">
        <v>131</v>
      </c>
      <c r="P12" s="109" t="s">
        <v>132</v>
      </c>
      <c r="Q12" s="109" t="s">
        <v>133</v>
      </c>
      <c r="R12" s="108" t="s">
        <v>124</v>
      </c>
      <c r="S12" s="111" t="s">
        <v>124</v>
      </c>
      <c r="T12" s="108">
        <v>2080101</v>
      </c>
      <c r="U12" s="108">
        <v>8230</v>
      </c>
      <c r="V12" s="108">
        <v>11840</v>
      </c>
      <c r="W12" s="108">
        <v>99</v>
      </c>
      <c r="X12" s="113">
        <v>2020</v>
      </c>
      <c r="Y12" s="113">
        <v>57</v>
      </c>
      <c r="Z12" s="113">
        <v>0</v>
      </c>
      <c r="AA12" s="114" t="s">
        <v>125</v>
      </c>
      <c r="AB12" s="109" t="s">
        <v>134</v>
      </c>
      <c r="AC12" s="107">
        <f t="shared" si="1"/>
        <v>1</v>
      </c>
    </row>
    <row r="13" spans="1:29">
      <c r="A13" s="108">
        <v>2020</v>
      </c>
      <c r="B13" s="108">
        <v>233</v>
      </c>
      <c r="C13" s="109" t="s">
        <v>115</v>
      </c>
      <c r="D13" s="208" t="s">
        <v>135</v>
      </c>
      <c r="E13" s="109" t="s">
        <v>128</v>
      </c>
      <c r="F13" s="111" t="s">
        <v>129</v>
      </c>
      <c r="G13" s="112">
        <v>2495.64</v>
      </c>
      <c r="H13" s="112">
        <v>0</v>
      </c>
      <c r="I13" s="143" t="s">
        <v>119</v>
      </c>
      <c r="J13" s="112">
        <f t="shared" si="0"/>
        <v>2495.64</v>
      </c>
      <c r="K13" s="209" t="s">
        <v>136</v>
      </c>
      <c r="L13" s="108">
        <v>2020</v>
      </c>
      <c r="M13" s="108">
        <v>2778</v>
      </c>
      <c r="N13" s="109" t="s">
        <v>115</v>
      </c>
      <c r="O13" s="111" t="s">
        <v>131</v>
      </c>
      <c r="P13" s="109" t="s">
        <v>132</v>
      </c>
      <c r="Q13" s="109" t="s">
        <v>133</v>
      </c>
      <c r="R13" s="108" t="s">
        <v>124</v>
      </c>
      <c r="S13" s="111" t="s">
        <v>124</v>
      </c>
      <c r="T13" s="108">
        <v>2010501</v>
      </c>
      <c r="U13" s="108">
        <v>6130</v>
      </c>
      <c r="V13" s="108">
        <v>9112</v>
      </c>
      <c r="W13" s="108">
        <v>99</v>
      </c>
      <c r="X13" s="113">
        <v>2020</v>
      </c>
      <c r="Y13" s="113">
        <v>139</v>
      </c>
      <c r="Z13" s="113">
        <v>0</v>
      </c>
      <c r="AA13" s="114" t="s">
        <v>125</v>
      </c>
      <c r="AB13" s="109" t="s">
        <v>134</v>
      </c>
      <c r="AC13" s="107">
        <f t="shared" si="1"/>
        <v>0</v>
      </c>
    </row>
    <row r="14" spans="1:29">
      <c r="A14" s="108">
        <v>2020</v>
      </c>
      <c r="B14" s="108">
        <v>229</v>
      </c>
      <c r="C14" s="109" t="s">
        <v>115</v>
      </c>
      <c r="D14" s="208" t="s">
        <v>137</v>
      </c>
      <c r="E14" s="109" t="s">
        <v>117</v>
      </c>
      <c r="F14" s="111" t="s">
        <v>138</v>
      </c>
      <c r="G14" s="112">
        <v>36528.71</v>
      </c>
      <c r="H14" s="112">
        <v>3320.79</v>
      </c>
      <c r="I14" s="143" t="s">
        <v>119</v>
      </c>
      <c r="J14" s="112">
        <f t="shared" si="0"/>
        <v>33207.919999999998</v>
      </c>
      <c r="K14" s="209" t="s">
        <v>139</v>
      </c>
      <c r="L14" s="108">
        <v>2020</v>
      </c>
      <c r="M14" s="108">
        <v>2777</v>
      </c>
      <c r="N14" s="109" t="s">
        <v>115</v>
      </c>
      <c r="O14" s="111" t="s">
        <v>140</v>
      </c>
      <c r="P14" s="109" t="s">
        <v>125</v>
      </c>
      <c r="Q14" s="109" t="s">
        <v>141</v>
      </c>
      <c r="R14" s="108" t="s">
        <v>124</v>
      </c>
      <c r="S14" s="111" t="s">
        <v>124</v>
      </c>
      <c r="T14" s="108">
        <v>2080101</v>
      </c>
      <c r="U14" s="108">
        <v>8230</v>
      </c>
      <c r="V14" s="108">
        <v>11840</v>
      </c>
      <c r="W14" s="108">
        <v>99</v>
      </c>
      <c r="X14" s="113">
        <v>2020</v>
      </c>
      <c r="Y14" s="113">
        <v>121</v>
      </c>
      <c r="Z14" s="113">
        <v>0</v>
      </c>
      <c r="AA14" s="114" t="s">
        <v>125</v>
      </c>
      <c r="AB14" s="109" t="s">
        <v>126</v>
      </c>
      <c r="AC14" s="107">
        <f t="shared" si="1"/>
        <v>1</v>
      </c>
    </row>
    <row r="15" spans="1:29">
      <c r="A15" s="108">
        <v>2020</v>
      </c>
      <c r="B15" s="108">
        <v>232</v>
      </c>
      <c r="C15" s="109" t="s">
        <v>115</v>
      </c>
      <c r="D15" s="208" t="s">
        <v>142</v>
      </c>
      <c r="E15" s="109" t="s">
        <v>117</v>
      </c>
      <c r="F15" s="111" t="s">
        <v>138</v>
      </c>
      <c r="G15" s="112">
        <v>9356.73</v>
      </c>
      <c r="H15" s="112">
        <v>0</v>
      </c>
      <c r="I15" s="143" t="s">
        <v>119</v>
      </c>
      <c r="J15" s="112">
        <f t="shared" si="0"/>
        <v>9356.73</v>
      </c>
      <c r="K15" s="209" t="s">
        <v>143</v>
      </c>
      <c r="L15" s="108">
        <v>2020</v>
      </c>
      <c r="M15" s="108">
        <v>2775</v>
      </c>
      <c r="N15" s="109" t="s">
        <v>115</v>
      </c>
      <c r="O15" s="111" t="s">
        <v>140</v>
      </c>
      <c r="P15" s="109" t="s">
        <v>125</v>
      </c>
      <c r="Q15" s="109" t="s">
        <v>141</v>
      </c>
      <c r="R15" s="108" t="s">
        <v>124</v>
      </c>
      <c r="S15" s="111" t="s">
        <v>124</v>
      </c>
      <c r="T15" s="108">
        <v>2010501</v>
      </c>
      <c r="U15" s="108">
        <v>6130</v>
      </c>
      <c r="V15" s="108">
        <v>9112</v>
      </c>
      <c r="W15" s="108">
        <v>99</v>
      </c>
      <c r="X15" s="113">
        <v>2020</v>
      </c>
      <c r="Y15" s="113">
        <v>193</v>
      </c>
      <c r="Z15" s="113">
        <v>0</v>
      </c>
      <c r="AA15" s="114" t="s">
        <v>125</v>
      </c>
      <c r="AB15" s="109" t="s">
        <v>126</v>
      </c>
      <c r="AC15" s="107">
        <f t="shared" si="1"/>
        <v>0</v>
      </c>
    </row>
    <row r="16" spans="1:29">
      <c r="A16" s="108">
        <v>2020</v>
      </c>
      <c r="B16" s="108">
        <v>232</v>
      </c>
      <c r="C16" s="109" t="s">
        <v>115</v>
      </c>
      <c r="D16" s="208" t="s">
        <v>142</v>
      </c>
      <c r="E16" s="109" t="s">
        <v>117</v>
      </c>
      <c r="F16" s="111" t="s">
        <v>138</v>
      </c>
      <c r="G16" s="112">
        <v>18744.259999999998</v>
      </c>
      <c r="H16" s="112">
        <v>2554.64</v>
      </c>
      <c r="I16" s="143" t="s">
        <v>119</v>
      </c>
      <c r="J16" s="112">
        <f t="shared" si="0"/>
        <v>16189.619999999999</v>
      </c>
      <c r="K16" s="209" t="s">
        <v>143</v>
      </c>
      <c r="L16" s="108">
        <v>2020</v>
      </c>
      <c r="M16" s="108">
        <v>2775</v>
      </c>
      <c r="N16" s="109" t="s">
        <v>115</v>
      </c>
      <c r="O16" s="111" t="s">
        <v>140</v>
      </c>
      <c r="P16" s="109" t="s">
        <v>125</v>
      </c>
      <c r="Q16" s="109" t="s">
        <v>141</v>
      </c>
      <c r="R16" s="108" t="s">
        <v>124</v>
      </c>
      <c r="S16" s="111" t="s">
        <v>124</v>
      </c>
      <c r="T16" s="108">
        <v>2080101</v>
      </c>
      <c r="U16" s="108">
        <v>8230</v>
      </c>
      <c r="V16" s="108">
        <v>11840</v>
      </c>
      <c r="W16" s="108">
        <v>99</v>
      </c>
      <c r="X16" s="113">
        <v>2020</v>
      </c>
      <c r="Y16" s="113">
        <v>194</v>
      </c>
      <c r="Z16" s="113">
        <v>0</v>
      </c>
      <c r="AA16" s="114" t="s">
        <v>125</v>
      </c>
      <c r="AB16" s="109" t="s">
        <v>126</v>
      </c>
      <c r="AC16" s="107">
        <f t="shared" si="1"/>
        <v>0</v>
      </c>
    </row>
    <row r="17" spans="1:29">
      <c r="A17" s="108">
        <v>2020</v>
      </c>
      <c r="B17" s="108">
        <v>231</v>
      </c>
      <c r="C17" s="109" t="s">
        <v>115</v>
      </c>
      <c r="D17" s="208" t="s">
        <v>144</v>
      </c>
      <c r="E17" s="109" t="s">
        <v>145</v>
      </c>
      <c r="F17" s="111" t="s">
        <v>146</v>
      </c>
      <c r="G17" s="112">
        <v>6.54</v>
      </c>
      <c r="H17" s="112">
        <v>1.18</v>
      </c>
      <c r="I17" s="143" t="s">
        <v>119</v>
      </c>
      <c r="J17" s="112">
        <f t="shared" si="0"/>
        <v>5.36</v>
      </c>
      <c r="K17" s="209" t="s">
        <v>147</v>
      </c>
      <c r="L17" s="108">
        <v>2020</v>
      </c>
      <c r="M17" s="108">
        <v>2744</v>
      </c>
      <c r="N17" s="109" t="s">
        <v>148</v>
      </c>
      <c r="O17" s="111" t="s">
        <v>149</v>
      </c>
      <c r="P17" s="109" t="s">
        <v>150</v>
      </c>
      <c r="Q17" s="109" t="s">
        <v>150</v>
      </c>
      <c r="R17" s="108" t="s">
        <v>124</v>
      </c>
      <c r="S17" s="111" t="s">
        <v>124</v>
      </c>
      <c r="T17" s="108">
        <v>1010203</v>
      </c>
      <c r="U17" s="108">
        <v>140</v>
      </c>
      <c r="V17" s="108">
        <v>450</v>
      </c>
      <c r="W17" s="108">
        <v>4</v>
      </c>
      <c r="X17" s="113">
        <v>2020</v>
      </c>
      <c r="Y17" s="113">
        <v>38</v>
      </c>
      <c r="Z17" s="113">
        <v>0</v>
      </c>
      <c r="AA17" s="114" t="s">
        <v>125</v>
      </c>
      <c r="AB17" s="109" t="s">
        <v>151</v>
      </c>
      <c r="AC17" s="107">
        <f t="shared" si="1"/>
        <v>1</v>
      </c>
    </row>
    <row r="18" spans="1:29">
      <c r="A18" s="108">
        <v>2020</v>
      </c>
      <c r="B18" s="108">
        <v>228</v>
      </c>
      <c r="C18" s="109" t="s">
        <v>115</v>
      </c>
      <c r="D18" s="208" t="s">
        <v>152</v>
      </c>
      <c r="E18" s="109" t="s">
        <v>145</v>
      </c>
      <c r="F18" s="111" t="s">
        <v>153</v>
      </c>
      <c r="G18" s="112">
        <v>650</v>
      </c>
      <c r="H18" s="112">
        <v>0</v>
      </c>
      <c r="I18" s="143" t="s">
        <v>119</v>
      </c>
      <c r="J18" s="112">
        <f t="shared" si="0"/>
        <v>650</v>
      </c>
      <c r="K18" s="209" t="s">
        <v>154</v>
      </c>
      <c r="L18" s="108">
        <v>2020</v>
      </c>
      <c r="M18" s="108">
        <v>2746</v>
      </c>
      <c r="N18" s="109" t="s">
        <v>148</v>
      </c>
      <c r="O18" s="111" t="s">
        <v>155</v>
      </c>
      <c r="P18" s="109" t="s">
        <v>125</v>
      </c>
      <c r="Q18" s="109" t="s">
        <v>125</v>
      </c>
      <c r="R18" s="108" t="s">
        <v>124</v>
      </c>
      <c r="S18" s="111" t="s">
        <v>124</v>
      </c>
      <c r="T18" s="108">
        <v>1010202</v>
      </c>
      <c r="U18" s="108">
        <v>130</v>
      </c>
      <c r="V18" s="108">
        <v>450</v>
      </c>
      <c r="W18" s="108">
        <v>1</v>
      </c>
      <c r="X18" s="113">
        <v>2020</v>
      </c>
      <c r="Y18" s="113">
        <v>221</v>
      </c>
      <c r="Z18" s="113">
        <v>0</v>
      </c>
      <c r="AA18" s="114" t="s">
        <v>125</v>
      </c>
      <c r="AB18" s="109" t="s">
        <v>156</v>
      </c>
      <c r="AC18" s="107">
        <f t="shared" si="1"/>
        <v>1</v>
      </c>
    </row>
    <row r="19" spans="1:29">
      <c r="A19" s="108">
        <v>2020</v>
      </c>
      <c r="B19" s="108">
        <v>225</v>
      </c>
      <c r="C19" s="109" t="s">
        <v>157</v>
      </c>
      <c r="D19" s="208" t="s">
        <v>158</v>
      </c>
      <c r="E19" s="109" t="s">
        <v>159</v>
      </c>
      <c r="F19" s="111" t="s">
        <v>160</v>
      </c>
      <c r="G19" s="112">
        <v>4071.75</v>
      </c>
      <c r="H19" s="112">
        <v>734.25</v>
      </c>
      <c r="I19" s="143" t="s">
        <v>119</v>
      </c>
      <c r="J19" s="112">
        <f t="shared" si="0"/>
        <v>3337.5</v>
      </c>
      <c r="K19" s="209" t="s">
        <v>161</v>
      </c>
      <c r="L19" s="108">
        <v>2020</v>
      </c>
      <c r="M19" s="108">
        <v>2708</v>
      </c>
      <c r="N19" s="109" t="s">
        <v>157</v>
      </c>
      <c r="O19" s="111" t="s">
        <v>162</v>
      </c>
      <c r="P19" s="109" t="s">
        <v>163</v>
      </c>
      <c r="Q19" s="109" t="s">
        <v>125</v>
      </c>
      <c r="R19" s="108" t="s">
        <v>124</v>
      </c>
      <c r="S19" s="111" t="s">
        <v>124</v>
      </c>
      <c r="T19" s="108">
        <v>1010603</v>
      </c>
      <c r="U19" s="108">
        <v>580</v>
      </c>
      <c r="V19" s="108">
        <v>770</v>
      </c>
      <c r="W19" s="108">
        <v>99</v>
      </c>
      <c r="X19" s="113">
        <v>2020</v>
      </c>
      <c r="Y19" s="113">
        <v>143</v>
      </c>
      <c r="Z19" s="113">
        <v>0</v>
      </c>
      <c r="AA19" s="114" t="s">
        <v>125</v>
      </c>
      <c r="AB19" s="109" t="s">
        <v>164</v>
      </c>
      <c r="AC19" s="107">
        <f t="shared" si="1"/>
        <v>1</v>
      </c>
    </row>
    <row r="20" spans="1:29">
      <c r="A20" s="108">
        <v>2020</v>
      </c>
      <c r="B20" s="108">
        <v>226</v>
      </c>
      <c r="C20" s="109" t="s">
        <v>157</v>
      </c>
      <c r="D20" s="208" t="s">
        <v>165</v>
      </c>
      <c r="E20" s="109" t="s">
        <v>159</v>
      </c>
      <c r="F20" s="111" t="s">
        <v>166</v>
      </c>
      <c r="G20" s="112">
        <v>4209</v>
      </c>
      <c r="H20" s="112">
        <v>759</v>
      </c>
      <c r="I20" s="143" t="s">
        <v>119</v>
      </c>
      <c r="J20" s="112">
        <f t="shared" si="0"/>
        <v>3450</v>
      </c>
      <c r="K20" s="209" t="s">
        <v>167</v>
      </c>
      <c r="L20" s="108">
        <v>2020</v>
      </c>
      <c r="M20" s="108">
        <v>2709</v>
      </c>
      <c r="N20" s="109" t="s">
        <v>157</v>
      </c>
      <c r="O20" s="111" t="s">
        <v>162</v>
      </c>
      <c r="P20" s="109" t="s">
        <v>163</v>
      </c>
      <c r="Q20" s="109" t="s">
        <v>125</v>
      </c>
      <c r="R20" s="108" t="s">
        <v>124</v>
      </c>
      <c r="S20" s="111" t="s">
        <v>124</v>
      </c>
      <c r="T20" s="108">
        <v>1010603</v>
      </c>
      <c r="U20" s="108">
        <v>580</v>
      </c>
      <c r="V20" s="108">
        <v>770</v>
      </c>
      <c r="W20" s="108">
        <v>99</v>
      </c>
      <c r="X20" s="113">
        <v>2020</v>
      </c>
      <c r="Y20" s="113">
        <v>144</v>
      </c>
      <c r="Z20" s="113">
        <v>0</v>
      </c>
      <c r="AA20" s="114" t="s">
        <v>125</v>
      </c>
      <c r="AB20" s="109" t="s">
        <v>164</v>
      </c>
      <c r="AC20" s="107">
        <f t="shared" si="1"/>
        <v>0</v>
      </c>
    </row>
    <row r="21" spans="1:29">
      <c r="A21" s="108"/>
      <c r="B21" s="108"/>
      <c r="C21" s="109"/>
      <c r="D21" s="208"/>
      <c r="E21" s="109"/>
      <c r="F21" s="210"/>
      <c r="G21" s="211"/>
      <c r="H21" s="112"/>
      <c r="I21" s="143"/>
      <c r="J21" s="112"/>
      <c r="K21" s="209"/>
      <c r="L21" s="108"/>
      <c r="M21" s="108"/>
      <c r="N21" s="109"/>
      <c r="O21" s="111"/>
      <c r="P21" s="109"/>
      <c r="Q21" s="109"/>
      <c r="R21" s="108"/>
      <c r="S21" s="111"/>
      <c r="T21" s="108"/>
      <c r="U21" s="108"/>
      <c r="V21" s="108"/>
      <c r="W21" s="108"/>
      <c r="X21" s="113"/>
      <c r="Y21" s="113"/>
      <c r="Z21" s="113"/>
      <c r="AA21" s="114"/>
      <c r="AB21" s="109"/>
    </row>
    <row r="22" spans="1:29">
      <c r="A22" s="108"/>
      <c r="B22" s="108"/>
      <c r="C22" s="109"/>
      <c r="D22" s="208"/>
      <c r="E22" s="109"/>
      <c r="F22" s="212" t="s">
        <v>168</v>
      </c>
      <c r="G22" s="213">
        <f>SUM(G11:G20)</f>
        <v>88886.26999999999</v>
      </c>
      <c r="H22" s="112"/>
      <c r="I22" s="143"/>
      <c r="J22" s="112"/>
      <c r="K22" s="209"/>
      <c r="L22" s="108"/>
      <c r="M22" s="108"/>
      <c r="N22" s="109"/>
      <c r="O22" s="111"/>
      <c r="P22" s="109"/>
      <c r="Q22" s="109"/>
      <c r="R22" s="108"/>
      <c r="S22" s="111"/>
      <c r="T22" s="108"/>
      <c r="U22" s="108"/>
      <c r="V22" s="108"/>
      <c r="W22" s="108"/>
      <c r="X22" s="113"/>
      <c r="Y22" s="113"/>
      <c r="Z22" s="113"/>
      <c r="AA22" s="114"/>
      <c r="AB22" s="109"/>
      <c r="AC22" s="107">
        <f>SUM(AC11:AC20)</f>
        <v>6</v>
      </c>
    </row>
    <row r="23" spans="1:29">
      <c r="C23" s="107"/>
      <c r="D23" s="107"/>
      <c r="E23" s="107"/>
      <c r="F23" s="107"/>
      <c r="G23" s="107"/>
      <c r="H23" s="107"/>
      <c r="I23" s="107"/>
      <c r="J23" s="107"/>
      <c r="N23" s="107"/>
      <c r="O23" s="107"/>
      <c r="P23" s="107"/>
      <c r="Q23" s="107"/>
      <c r="S23" s="107"/>
      <c r="AB23" s="107"/>
    </row>
    <row r="24" spans="1:29">
      <c r="C24" s="107"/>
      <c r="D24" s="107"/>
      <c r="E24" s="107"/>
      <c r="F24" s="107"/>
      <c r="G24" s="107"/>
      <c r="H24" s="107"/>
      <c r="I24" s="107"/>
      <c r="J24" s="107"/>
      <c r="N24" s="107"/>
      <c r="O24" s="107"/>
      <c r="P24" s="107"/>
      <c r="Q24" s="107"/>
      <c r="S24" s="107"/>
      <c r="AB24" s="107"/>
    </row>
    <row r="25" spans="1:29">
      <c r="C25" s="107"/>
      <c r="D25" s="107"/>
      <c r="E25" s="107"/>
      <c r="F25" s="107"/>
      <c r="G25" s="107"/>
      <c r="H25" s="107"/>
      <c r="I25" s="107"/>
      <c r="J25" s="107"/>
      <c r="N25" s="107"/>
      <c r="O25" s="107"/>
      <c r="P25" s="107"/>
      <c r="Q25" s="107"/>
      <c r="S25" s="107"/>
      <c r="AB25" s="107"/>
    </row>
    <row r="26" spans="1:29">
      <c r="C26" s="107"/>
      <c r="D26" s="107"/>
      <c r="E26" s="107"/>
      <c r="F26" s="107"/>
      <c r="G26" s="107"/>
      <c r="H26" s="107"/>
      <c r="I26" s="107"/>
      <c r="J26" s="107"/>
      <c r="N26" s="107"/>
      <c r="O26" s="107"/>
      <c r="P26" s="107"/>
      <c r="Q26" s="107"/>
      <c r="S26" s="107"/>
      <c r="AB26" s="107"/>
    </row>
    <row r="27" spans="1:29">
      <c r="C27" s="107"/>
      <c r="D27" s="107"/>
      <c r="E27" s="107"/>
      <c r="F27" s="107"/>
      <c r="G27" s="107"/>
      <c r="H27" s="107"/>
      <c r="I27" s="107"/>
      <c r="J27" s="107"/>
      <c r="N27" s="107"/>
      <c r="O27" s="107"/>
      <c r="P27" s="107"/>
      <c r="Q27" s="107"/>
      <c r="S27" s="107"/>
      <c r="AB27" s="107"/>
    </row>
    <row r="28" spans="1:29">
      <c r="C28" s="107"/>
      <c r="D28" s="107"/>
      <c r="E28" s="107"/>
      <c r="F28" s="107"/>
      <c r="G28" s="107"/>
      <c r="H28" s="107"/>
      <c r="I28" s="107"/>
      <c r="J28" s="107"/>
      <c r="N28" s="107"/>
      <c r="O28" s="107"/>
      <c r="P28" s="107"/>
      <c r="Q28" s="107"/>
      <c r="S28" s="107"/>
      <c r="AB28" s="107"/>
    </row>
    <row r="29" spans="1:29">
      <c r="C29" s="107"/>
      <c r="D29" s="107"/>
      <c r="E29" s="107"/>
      <c r="F29" s="107"/>
      <c r="G29" s="107"/>
      <c r="H29" s="107"/>
      <c r="I29" s="107"/>
      <c r="J29" s="107"/>
      <c r="N29" s="107"/>
      <c r="O29" s="107"/>
      <c r="P29" s="107"/>
      <c r="Q29" s="107"/>
      <c r="S29" s="107"/>
      <c r="AB29" s="107"/>
    </row>
  </sheetData>
  <mergeCells count="11">
    <mergeCell ref="T8:W8"/>
    <mergeCell ref="X8:Z8"/>
    <mergeCell ref="A5:F5"/>
    <mergeCell ref="A6:F6"/>
    <mergeCell ref="A1:AB1"/>
    <mergeCell ref="A3:AB3"/>
    <mergeCell ref="A8:C8"/>
    <mergeCell ref="D8:K8"/>
    <mergeCell ref="L8:N8"/>
    <mergeCell ref="O8:Q8"/>
    <mergeCell ref="R8:S8"/>
  </mergeCells>
  <dataValidations count="1">
    <dataValidation type="list" allowBlank="1" showInputMessage="1" showErrorMessage="1" errorTitle="SCISSIONE PAGAMENTI" error="Selezionare 'NO' se il documento non è soggeto alla Scissione Pagamenti" sqref="I11:I22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Q20"/>
  <sheetViews>
    <sheetView showGridLines="0" topLeftCell="C1" zoomScaleNormal="100" workbookViewId="0">
      <selection sqref="A1:P1"/>
    </sheetView>
  </sheetViews>
  <sheetFormatPr defaultRowHeight="15"/>
  <cols>
    <col min="1" max="1" width="0" style="107" hidden="1" customWidth="1"/>
    <col min="2" max="2" width="10.28515625" style="107" hidden="1" customWidth="1"/>
    <col min="3" max="3" width="15.7109375" style="120" customWidth="1"/>
    <col min="4" max="4" width="10.7109375" style="119" bestFit="1" customWidth="1"/>
    <col min="5" max="5" width="10.7109375" style="119" customWidth="1"/>
    <col min="6" max="6" width="43.7109375" style="120" customWidth="1"/>
    <col min="7" max="7" width="15.5703125" style="120" hidden="1" customWidth="1"/>
    <col min="8" max="9" width="12.140625" style="121" customWidth="1"/>
    <col min="10" max="10" width="22.85546875" style="120" customWidth="1"/>
    <col min="11" max="11" width="13.7109375" style="120" customWidth="1"/>
    <col min="12" max="12" width="21.7109375" style="107" customWidth="1"/>
    <col min="13" max="16" width="12.140625" style="107" customWidth="1"/>
    <col min="17" max="16384" width="9.140625" style="107"/>
  </cols>
  <sheetData>
    <row r="1" spans="1:17" s="90" customFormat="1" ht="23.1" customHeight="1">
      <c r="A1" s="244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153"/>
    </row>
    <row r="2" spans="1:17" s="97" customFormat="1" ht="15" customHeight="1"/>
    <row r="3" spans="1:17" s="90" customFormat="1" ht="23.1" customHeight="1">
      <c r="A3" s="298" t="s">
        <v>111</v>
      </c>
      <c r="B3" s="298"/>
      <c r="C3" s="298"/>
      <c r="D3" s="298"/>
      <c r="E3" s="298"/>
      <c r="F3" s="298"/>
      <c r="G3" s="298"/>
      <c r="H3" s="298"/>
      <c r="I3" s="298"/>
      <c r="J3" s="299"/>
      <c r="K3" s="299"/>
      <c r="L3" s="299"/>
      <c r="M3" s="299"/>
      <c r="N3" s="299"/>
      <c r="O3" s="299"/>
      <c r="P3" s="299"/>
      <c r="Q3" s="152"/>
    </row>
    <row r="4" spans="1:17" s="90" customFormat="1">
      <c r="A4" s="296"/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7"/>
      <c r="Q4" s="152"/>
    </row>
    <row r="5" spans="1:17" s="90" customFormat="1" ht="23.1" customHeight="1">
      <c r="A5" s="285" t="s">
        <v>110</v>
      </c>
      <c r="B5" s="285"/>
      <c r="C5" s="285"/>
      <c r="D5" s="285"/>
      <c r="E5" s="285"/>
      <c r="F5" s="285"/>
      <c r="G5" s="285"/>
      <c r="H5" s="285"/>
      <c r="I5" s="286"/>
      <c r="J5" s="207" t="s">
        <v>109</v>
      </c>
      <c r="K5" s="151"/>
      <c r="L5" s="151"/>
      <c r="M5" s="151"/>
      <c r="N5" s="151"/>
      <c r="O5" s="151"/>
      <c r="P5" s="206"/>
      <c r="Q5" s="152"/>
    </row>
    <row r="6" spans="1:17" s="90" customFormat="1" ht="23.1" customHeight="1">
      <c r="C6" s="293" t="s">
        <v>96</v>
      </c>
      <c r="D6" s="294"/>
      <c r="E6" s="294"/>
      <c r="F6" s="294"/>
      <c r="G6" s="295"/>
      <c r="H6" s="200">
        <v>0</v>
      </c>
      <c r="I6" s="204"/>
      <c r="J6" s="291" t="s">
        <v>96</v>
      </c>
      <c r="K6" s="291"/>
      <c r="L6" s="291"/>
      <c r="M6" s="291"/>
      <c r="N6" s="292"/>
      <c r="O6" s="205">
        <v>0</v>
      </c>
      <c r="P6" s="204"/>
    </row>
    <row r="7" spans="1:17" s="90" customFormat="1" ht="23.1" customHeight="1">
      <c r="C7" s="293" t="s">
        <v>94</v>
      </c>
      <c r="D7" s="294"/>
      <c r="E7" s="294"/>
      <c r="F7" s="294"/>
      <c r="G7" s="201"/>
      <c r="H7" s="200">
        <v>0</v>
      </c>
      <c r="I7" s="202"/>
      <c r="J7" s="289" t="s">
        <v>94</v>
      </c>
      <c r="K7" s="289"/>
      <c r="L7" s="289"/>
      <c r="M7" s="289"/>
      <c r="N7" s="290"/>
      <c r="O7" s="203">
        <v>0</v>
      </c>
      <c r="P7" s="202"/>
    </row>
    <row r="8" spans="1:17" s="90" customFormat="1" ht="23.1" customHeight="1">
      <c r="C8" s="293" t="s">
        <v>93</v>
      </c>
      <c r="D8" s="294"/>
      <c r="E8" s="294"/>
      <c r="F8" s="294"/>
      <c r="G8" s="201"/>
      <c r="H8" s="200">
        <f>H6-H7</f>
        <v>0</v>
      </c>
      <c r="I8" s="198"/>
      <c r="J8" s="287" t="s">
        <v>93</v>
      </c>
      <c r="K8" s="287"/>
      <c r="L8" s="287"/>
      <c r="M8" s="287"/>
      <c r="N8" s="288"/>
      <c r="O8" s="199">
        <v>0</v>
      </c>
      <c r="P8" s="198"/>
    </row>
    <row r="9" spans="1:17" s="90" customFormat="1">
      <c r="C9" s="197"/>
      <c r="D9" s="197"/>
      <c r="E9" s="197"/>
      <c r="F9" s="197"/>
      <c r="G9" s="196"/>
      <c r="H9" s="195"/>
      <c r="I9" s="168"/>
      <c r="J9" s="171"/>
      <c r="K9" s="171"/>
      <c r="L9" s="171"/>
      <c r="M9" s="171"/>
      <c r="N9" s="171"/>
      <c r="O9" s="194"/>
      <c r="P9" s="193"/>
    </row>
    <row r="10" spans="1:17" s="90" customFormat="1" ht="16.5" customHeight="1">
      <c r="A10" s="300" t="s">
        <v>108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2"/>
    </row>
    <row r="11" spans="1:17" s="90" customFormat="1" ht="23.1" customHeight="1">
      <c r="A11" s="228" t="s">
        <v>14</v>
      </c>
      <c r="B11" s="239"/>
      <c r="C11" s="228" t="s">
        <v>15</v>
      </c>
      <c r="D11" s="238"/>
      <c r="E11" s="238"/>
      <c r="F11" s="238"/>
      <c r="G11" s="238"/>
      <c r="H11" s="238"/>
      <c r="I11" s="239"/>
      <c r="J11" s="228" t="s">
        <v>1</v>
      </c>
      <c r="K11" s="239"/>
      <c r="L11" s="150"/>
      <c r="M11" s="228" t="s">
        <v>64</v>
      </c>
      <c r="N11" s="238"/>
      <c r="O11" s="238"/>
      <c r="P11" s="239"/>
    </row>
    <row r="12" spans="1:17" ht="36" customHeight="1">
      <c r="A12" s="104" t="s">
        <v>21</v>
      </c>
      <c r="B12" s="192" t="s">
        <v>107</v>
      </c>
      <c r="C12" s="104" t="s">
        <v>24</v>
      </c>
      <c r="D12" s="105" t="s">
        <v>25</v>
      </c>
      <c r="E12" s="191" t="s">
        <v>106</v>
      </c>
      <c r="F12" s="104" t="s">
        <v>26</v>
      </c>
      <c r="G12" s="104" t="s">
        <v>28</v>
      </c>
      <c r="H12" s="141" t="s">
        <v>66</v>
      </c>
      <c r="I12" s="106" t="s">
        <v>67</v>
      </c>
      <c r="J12" s="104" t="s">
        <v>30</v>
      </c>
      <c r="K12" s="104" t="s">
        <v>31</v>
      </c>
      <c r="L12" s="131" t="s">
        <v>105</v>
      </c>
      <c r="M12" s="129" t="s">
        <v>66</v>
      </c>
      <c r="N12" s="129" t="s">
        <v>104</v>
      </c>
      <c r="O12" s="129" t="s">
        <v>103</v>
      </c>
      <c r="P12" s="129" t="s">
        <v>65</v>
      </c>
    </row>
    <row r="13" spans="1:17">
      <c r="C13" s="110"/>
      <c r="D13" s="109"/>
      <c r="E13" s="109"/>
      <c r="F13" s="111"/>
      <c r="G13" s="111"/>
      <c r="H13" s="112"/>
      <c r="I13" s="112"/>
      <c r="J13" s="111"/>
      <c r="K13" s="111"/>
      <c r="L13" s="109"/>
      <c r="M13" s="112"/>
      <c r="N13" s="112"/>
      <c r="O13" s="112"/>
    </row>
    <row r="14" spans="1:17">
      <c r="C14" s="107"/>
      <c r="D14" s="107"/>
      <c r="E14" s="107"/>
      <c r="F14" s="107"/>
      <c r="G14" s="107"/>
      <c r="H14" s="107"/>
      <c r="I14" s="107"/>
      <c r="J14" s="107"/>
      <c r="K14" s="190"/>
    </row>
    <row r="15" spans="1:17">
      <c r="C15" s="107"/>
      <c r="D15" s="107"/>
      <c r="E15" s="107"/>
      <c r="F15" s="107"/>
      <c r="G15" s="107"/>
      <c r="H15" s="107"/>
      <c r="I15" s="107"/>
      <c r="J15" s="107"/>
      <c r="K15" s="107"/>
    </row>
    <row r="16" spans="1:17">
      <c r="C16" s="107"/>
      <c r="D16" s="107"/>
      <c r="E16" s="107"/>
      <c r="F16" s="107"/>
      <c r="G16" s="107"/>
      <c r="H16" s="107"/>
      <c r="I16" s="107"/>
      <c r="J16" s="107"/>
      <c r="K16" s="107"/>
    </row>
    <row r="17" spans="3:11">
      <c r="C17" s="107"/>
      <c r="D17" s="107"/>
      <c r="E17" s="107"/>
      <c r="F17" s="107"/>
      <c r="G17" s="107"/>
      <c r="H17" s="107"/>
      <c r="I17" s="107"/>
      <c r="J17" s="107"/>
      <c r="K17" s="107"/>
    </row>
    <row r="18" spans="3:11">
      <c r="C18" s="107"/>
      <c r="D18" s="107"/>
      <c r="E18" s="107"/>
      <c r="F18" s="107"/>
      <c r="G18" s="107"/>
      <c r="H18" s="107"/>
      <c r="I18" s="107"/>
      <c r="J18" s="107"/>
      <c r="K18" s="107"/>
    </row>
    <row r="19" spans="3:11">
      <c r="C19" s="107"/>
      <c r="D19" s="107"/>
      <c r="E19" s="107"/>
      <c r="F19" s="107"/>
      <c r="G19" s="107"/>
      <c r="H19" s="107"/>
      <c r="I19" s="107"/>
      <c r="J19" s="107"/>
      <c r="K19" s="107"/>
    </row>
    <row r="20" spans="3:11">
      <c r="C20" s="107"/>
      <c r="D20" s="107"/>
      <c r="E20" s="107"/>
      <c r="F20" s="107"/>
      <c r="G20" s="107"/>
      <c r="H20" s="107"/>
      <c r="I20" s="107"/>
      <c r="J20" s="107"/>
      <c r="K20" s="107"/>
    </row>
  </sheetData>
  <mergeCells count="15">
    <mergeCell ref="A4:P4"/>
    <mergeCell ref="C11:I11"/>
    <mergeCell ref="A11:B11"/>
    <mergeCell ref="A3:P3"/>
    <mergeCell ref="A10:P10"/>
    <mergeCell ref="A1:P1"/>
    <mergeCell ref="J11:K11"/>
    <mergeCell ref="M11:P11"/>
    <mergeCell ref="A5:I5"/>
    <mergeCell ref="J8:N8"/>
    <mergeCell ref="J7:N7"/>
    <mergeCell ref="J6:N6"/>
    <mergeCell ref="C6:G6"/>
    <mergeCell ref="C7:F7"/>
    <mergeCell ref="C8:F8"/>
  </mergeCells>
  <dataValidations count="1">
    <dataValidation type="list" allowBlank="1" showInputMessage="1" showErrorMessage="1" sqref="P13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4</vt:i4>
      </vt:variant>
    </vt:vector>
  </HeadingPairs>
  <TitlesOfParts>
    <vt:vector size="12" baseType="lpstr">
      <vt:lpstr>SiopeAllegatoB</vt:lpstr>
      <vt:lpstr>Fatture</vt:lpstr>
      <vt:lpstr>Mandati</vt:lpstr>
      <vt:lpstr>FattureTempi</vt:lpstr>
      <vt:lpstr>MandatiTempi</vt:lpstr>
      <vt:lpstr>IndicatoreRiduzioneDebitoCR</vt:lpstr>
      <vt:lpstr>Debiti</vt:lpstr>
      <vt:lpstr>ElencoFatture</vt:lpstr>
      <vt:lpstr>Debiti!Area_stampa</vt:lpstr>
      <vt:lpstr>ElencoFatture!Area_stampa</vt:lpstr>
      <vt:lpstr>FattureTempi!Area_stampa</vt:lpstr>
      <vt:lpstr>IndicatoreRiduzioneDebitoCR!Area_stampa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2015-01-23T09:39:52Z</cp:lastPrinted>
  <dcterms:created xsi:type="dcterms:W3CDTF">1996-11-05T10:16:36Z</dcterms:created>
  <dcterms:modified xsi:type="dcterms:W3CDTF">2022-02-03T13:09:40Z</dcterms:modified>
</cp:coreProperties>
</file>