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3" activeTab="3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r:id="rId4"/>
    <sheet name="MandatiTempi" sheetId="5" r:id="rId5"/>
    <sheet name="Debiti" sheetId="7" state="hidden" r:id="rId6"/>
  </sheets>
  <definedNames>
    <definedName name="_xlnm.Print_Area" localSheetId="5">Debiti!$A$1:$AB$69</definedName>
    <definedName name="_xlnm.Print_Area" localSheetId="3">FattureTempi!$A$1:$AI$242</definedName>
  </definedNames>
  <calcPr calcId="125725"/>
</workbook>
</file>

<file path=xl/calcChain.xml><?xml version="1.0" encoding="utf-8"?>
<calcChain xmlns="http://schemas.openxmlformats.org/spreadsheetml/2006/main">
  <c r="O186" i="5"/>
  <c r="O185"/>
  <c r="O188" s="1"/>
  <c r="O189" s="1"/>
  <c r="N185"/>
  <c r="N188" s="1"/>
  <c r="O183"/>
  <c r="O182"/>
  <c r="N182"/>
  <c r="P180"/>
  <c r="O180"/>
  <c r="M180"/>
  <c r="P179"/>
  <c r="O179"/>
  <c r="M179"/>
  <c r="P178"/>
  <c r="O178"/>
  <c r="M178"/>
  <c r="P177"/>
  <c r="O177"/>
  <c r="M177"/>
  <c r="P176"/>
  <c r="O176"/>
  <c r="M176"/>
  <c r="P175"/>
  <c r="O175"/>
  <c r="M175"/>
  <c r="P174"/>
  <c r="O174"/>
  <c r="M174"/>
  <c r="P173"/>
  <c r="O173"/>
  <c r="M173"/>
  <c r="P172"/>
  <c r="O172"/>
  <c r="M172"/>
  <c r="P171"/>
  <c r="O171"/>
  <c r="M171"/>
  <c r="P170"/>
  <c r="O170"/>
  <c r="M170"/>
  <c r="P169"/>
  <c r="O169"/>
  <c r="M169"/>
  <c r="P168"/>
  <c r="O168"/>
  <c r="M168"/>
  <c r="P167"/>
  <c r="O167"/>
  <c r="M167"/>
  <c r="P166"/>
  <c r="O166"/>
  <c r="M166"/>
  <c r="P165"/>
  <c r="O165"/>
  <c r="M165"/>
  <c r="P164"/>
  <c r="O164"/>
  <c r="M164"/>
  <c r="P163"/>
  <c r="O163"/>
  <c r="M163"/>
  <c r="P162"/>
  <c r="O162"/>
  <c r="M162"/>
  <c r="P161"/>
  <c r="O161"/>
  <c r="M161"/>
  <c r="P160"/>
  <c r="O160"/>
  <c r="M160"/>
  <c r="P159"/>
  <c r="O159"/>
  <c r="M159"/>
  <c r="P158"/>
  <c r="O158"/>
  <c r="M158"/>
  <c r="P157"/>
  <c r="O157"/>
  <c r="M157"/>
  <c r="P156"/>
  <c r="O156"/>
  <c r="M156"/>
  <c r="P155"/>
  <c r="O155"/>
  <c r="M155"/>
  <c r="P154"/>
  <c r="O154"/>
  <c r="M154"/>
  <c r="P153"/>
  <c r="O153"/>
  <c r="M153"/>
  <c r="P152"/>
  <c r="O152"/>
  <c r="M152"/>
  <c r="P151"/>
  <c r="O151"/>
  <c r="M151"/>
  <c r="P150"/>
  <c r="O150"/>
  <c r="M150"/>
  <c r="P149"/>
  <c r="O149"/>
  <c r="M149"/>
  <c r="P148"/>
  <c r="O148"/>
  <c r="M148"/>
  <c r="P147"/>
  <c r="O147"/>
  <c r="M147"/>
  <c r="P146"/>
  <c r="O146"/>
  <c r="M146"/>
  <c r="P145"/>
  <c r="O145"/>
  <c r="M145"/>
  <c r="P144"/>
  <c r="O144"/>
  <c r="M144"/>
  <c r="P143"/>
  <c r="O143"/>
  <c r="M143"/>
  <c r="P142"/>
  <c r="O142"/>
  <c r="M142"/>
  <c r="P141"/>
  <c r="O141"/>
  <c r="M141"/>
  <c r="P140"/>
  <c r="O140"/>
  <c r="M140"/>
  <c r="P139"/>
  <c r="O139"/>
  <c r="M139"/>
  <c r="P138"/>
  <c r="O138"/>
  <c r="M138"/>
  <c r="P137"/>
  <c r="O137"/>
  <c r="M137"/>
  <c r="P136"/>
  <c r="O136"/>
  <c r="M136"/>
  <c r="P135"/>
  <c r="O135"/>
  <c r="M135"/>
  <c r="P134"/>
  <c r="O134"/>
  <c r="M134"/>
  <c r="P133"/>
  <c r="O133"/>
  <c r="M133"/>
  <c r="P132"/>
  <c r="O132"/>
  <c r="M132"/>
  <c r="P131"/>
  <c r="O131"/>
  <c r="M131"/>
  <c r="P130"/>
  <c r="O130"/>
  <c r="M130"/>
  <c r="P129"/>
  <c r="O129"/>
  <c r="M129"/>
  <c r="P128"/>
  <c r="O128"/>
  <c r="M128"/>
  <c r="P127"/>
  <c r="O127"/>
  <c r="M127"/>
  <c r="P126"/>
  <c r="O126"/>
  <c r="M126"/>
  <c r="P125"/>
  <c r="O125"/>
  <c r="M125"/>
  <c r="P124"/>
  <c r="O124"/>
  <c r="M124"/>
  <c r="P123"/>
  <c r="O123"/>
  <c r="M123"/>
  <c r="P122"/>
  <c r="O122"/>
  <c r="M122"/>
  <c r="P121"/>
  <c r="O121"/>
  <c r="M121"/>
  <c r="P120"/>
  <c r="O120"/>
  <c r="M120"/>
  <c r="P119"/>
  <c r="O119"/>
  <c r="M119"/>
  <c r="P118"/>
  <c r="O118"/>
  <c r="M118"/>
  <c r="P117"/>
  <c r="O117"/>
  <c r="M117"/>
  <c r="P116"/>
  <c r="O116"/>
  <c r="M116"/>
  <c r="P115"/>
  <c r="O115"/>
  <c r="M115"/>
  <c r="P114"/>
  <c r="O114"/>
  <c r="M114"/>
  <c r="P113"/>
  <c r="O113"/>
  <c r="M113"/>
  <c r="P112"/>
  <c r="O112"/>
  <c r="M112"/>
  <c r="P111"/>
  <c r="O111"/>
  <c r="M111"/>
  <c r="P110"/>
  <c r="O110"/>
  <c r="M110"/>
  <c r="P109"/>
  <c r="O109"/>
  <c r="M109"/>
  <c r="P108"/>
  <c r="O108"/>
  <c r="M108"/>
  <c r="P107"/>
  <c r="O107"/>
  <c r="M107"/>
  <c r="P106"/>
  <c r="O106"/>
  <c r="M106"/>
  <c r="P105"/>
  <c r="O105"/>
  <c r="M105"/>
  <c r="P104"/>
  <c r="O104"/>
  <c r="M104"/>
  <c r="P103"/>
  <c r="O103"/>
  <c r="M103"/>
  <c r="P102"/>
  <c r="O102"/>
  <c r="M102"/>
  <c r="P101"/>
  <c r="O101"/>
  <c r="M101"/>
  <c r="P100"/>
  <c r="O100"/>
  <c r="M100"/>
  <c r="P99"/>
  <c r="O99"/>
  <c r="M99"/>
  <c r="P98"/>
  <c r="O98"/>
  <c r="M98"/>
  <c r="P97"/>
  <c r="O97"/>
  <c r="M97"/>
  <c r="P96"/>
  <c r="O96"/>
  <c r="M96"/>
  <c r="P95"/>
  <c r="O95"/>
  <c r="M95"/>
  <c r="P94"/>
  <c r="O94"/>
  <c r="M94"/>
  <c r="P93"/>
  <c r="O93"/>
  <c r="M93"/>
  <c r="P92"/>
  <c r="O92"/>
  <c r="M92"/>
  <c r="P91"/>
  <c r="O91"/>
  <c r="M91"/>
  <c r="P90"/>
  <c r="O90"/>
  <c r="M90"/>
  <c r="P89"/>
  <c r="O89"/>
  <c r="M89"/>
  <c r="P88"/>
  <c r="O88"/>
  <c r="M88"/>
  <c r="P87"/>
  <c r="O87"/>
  <c r="M87"/>
  <c r="P86"/>
  <c r="O86"/>
  <c r="M86"/>
  <c r="P85"/>
  <c r="O85"/>
  <c r="M85"/>
  <c r="P84"/>
  <c r="O84"/>
  <c r="M84"/>
  <c r="P83"/>
  <c r="O83"/>
  <c r="M83"/>
  <c r="P82"/>
  <c r="O82"/>
  <c r="M82"/>
  <c r="P81"/>
  <c r="O81"/>
  <c r="M81"/>
  <c r="P80"/>
  <c r="O80"/>
  <c r="M80"/>
  <c r="P79"/>
  <c r="O79"/>
  <c r="M79"/>
  <c r="P78"/>
  <c r="O78"/>
  <c r="M78"/>
  <c r="P77"/>
  <c r="O77"/>
  <c r="M77"/>
  <c r="P76"/>
  <c r="O76"/>
  <c r="M76"/>
  <c r="P75"/>
  <c r="O75"/>
  <c r="M75"/>
  <c r="P74"/>
  <c r="O74"/>
  <c r="M74"/>
  <c r="P73"/>
  <c r="O73"/>
  <c r="M73"/>
  <c r="P72"/>
  <c r="O72"/>
  <c r="M72"/>
  <c r="P71"/>
  <c r="O71"/>
  <c r="M71"/>
  <c r="P70"/>
  <c r="O70"/>
  <c r="M70"/>
  <c r="P69"/>
  <c r="O69"/>
  <c r="M69"/>
  <c r="P68"/>
  <c r="O68"/>
  <c r="M68"/>
  <c r="P67"/>
  <c r="O67"/>
  <c r="M67"/>
  <c r="P66"/>
  <c r="O66"/>
  <c r="M66"/>
  <c r="P65"/>
  <c r="O65"/>
  <c r="M65"/>
  <c r="P64"/>
  <c r="O64"/>
  <c r="M64"/>
  <c r="P63"/>
  <c r="O63"/>
  <c r="M63"/>
  <c r="P62"/>
  <c r="O62"/>
  <c r="M62"/>
  <c r="P61"/>
  <c r="O61"/>
  <c r="M61"/>
  <c r="P60"/>
  <c r="O60"/>
  <c r="M60"/>
  <c r="P59"/>
  <c r="O59"/>
  <c r="M59"/>
  <c r="P58"/>
  <c r="O58"/>
  <c r="M58"/>
  <c r="P57"/>
  <c r="O57"/>
  <c r="M57"/>
  <c r="P56"/>
  <c r="O56"/>
  <c r="M56"/>
  <c r="P55"/>
  <c r="O55"/>
  <c r="M55"/>
  <c r="P54"/>
  <c r="O54"/>
  <c r="M54"/>
  <c r="P53"/>
  <c r="O53"/>
  <c r="M53"/>
  <c r="P52"/>
  <c r="O52"/>
  <c r="M52"/>
  <c r="P51"/>
  <c r="O51"/>
  <c r="M51"/>
  <c r="P50"/>
  <c r="O50"/>
  <c r="M50"/>
  <c r="P49"/>
  <c r="O49"/>
  <c r="M49"/>
  <c r="P48"/>
  <c r="O48"/>
  <c r="M48"/>
  <c r="P47"/>
  <c r="O47"/>
  <c r="M47"/>
  <c r="P46"/>
  <c r="O46"/>
  <c r="M46"/>
  <c r="P45"/>
  <c r="O45"/>
  <c r="M45"/>
  <c r="P44"/>
  <c r="O44"/>
  <c r="M44"/>
  <c r="P43"/>
  <c r="O43"/>
  <c r="M43"/>
  <c r="P42"/>
  <c r="O42"/>
  <c r="M42"/>
  <c r="P41"/>
  <c r="O41"/>
  <c r="M41"/>
  <c r="P40"/>
  <c r="O40"/>
  <c r="M40"/>
  <c r="P39"/>
  <c r="O39"/>
  <c r="M39"/>
  <c r="P38"/>
  <c r="O38"/>
  <c r="M38"/>
  <c r="P37"/>
  <c r="O37"/>
  <c r="M37"/>
  <c r="P36"/>
  <c r="O36"/>
  <c r="M36"/>
  <c r="P35"/>
  <c r="O35"/>
  <c r="M35"/>
  <c r="P34"/>
  <c r="O34"/>
  <c r="M34"/>
  <c r="P33"/>
  <c r="O33"/>
  <c r="M33"/>
  <c r="P32"/>
  <c r="O32"/>
  <c r="M32"/>
  <c r="P31"/>
  <c r="O31"/>
  <c r="M31"/>
  <c r="P30"/>
  <c r="O30"/>
  <c r="M30"/>
  <c r="P29"/>
  <c r="O29"/>
  <c r="M29"/>
  <c r="P28"/>
  <c r="O28"/>
  <c r="M28"/>
  <c r="P27"/>
  <c r="O27"/>
  <c r="M27"/>
  <c r="P26"/>
  <c r="O26"/>
  <c r="M26"/>
  <c r="P25"/>
  <c r="O25"/>
  <c r="M25"/>
  <c r="P24"/>
  <c r="O24"/>
  <c r="M24"/>
  <c r="P23"/>
  <c r="O23"/>
  <c r="M23"/>
  <c r="P22"/>
  <c r="O22"/>
  <c r="M22"/>
  <c r="P21"/>
  <c r="O21"/>
  <c r="M21"/>
  <c r="P20"/>
  <c r="O20"/>
  <c r="M20"/>
  <c r="P19"/>
  <c r="O19"/>
  <c r="M19"/>
  <c r="P18"/>
  <c r="O18"/>
  <c r="M18"/>
  <c r="P17"/>
  <c r="O17"/>
  <c r="M17"/>
  <c r="P16"/>
  <c r="O16"/>
  <c r="M16"/>
  <c r="P15"/>
  <c r="O15"/>
  <c r="M15"/>
  <c r="P14"/>
  <c r="O14"/>
  <c r="M14"/>
  <c r="P13"/>
  <c r="O13"/>
  <c r="M13"/>
  <c r="P12"/>
  <c r="O12"/>
  <c r="M12"/>
  <c r="P11"/>
  <c r="O11"/>
  <c r="M11"/>
  <c r="P10"/>
  <c r="O10"/>
  <c r="M10"/>
  <c r="P9"/>
  <c r="O9"/>
  <c r="M9"/>
  <c r="P8"/>
  <c r="O8"/>
  <c r="M8"/>
  <c r="AH183" i="6"/>
  <c r="AH182"/>
  <c r="AG182"/>
  <c r="AH180"/>
  <c r="AG180"/>
  <c r="AF180"/>
  <c r="J180"/>
  <c r="AH179"/>
  <c r="AG179"/>
  <c r="AF179"/>
  <c r="J179"/>
  <c r="AH178"/>
  <c r="AG178"/>
  <c r="AF178"/>
  <c r="J178"/>
  <c r="AH177"/>
  <c r="AG177"/>
  <c r="AF177"/>
  <c r="J177"/>
  <c r="AH176"/>
  <c r="AG176"/>
  <c r="AF176"/>
  <c r="J176"/>
  <c r="AH175"/>
  <c r="AG175"/>
  <c r="AF175"/>
  <c r="J175"/>
  <c r="AH174"/>
  <c r="AG174"/>
  <c r="AF174"/>
  <c r="J174"/>
  <c r="AH173"/>
  <c r="AG173"/>
  <c r="AF173"/>
  <c r="J173"/>
  <c r="AH172"/>
  <c r="AG172"/>
  <c r="AF172"/>
  <c r="J172"/>
  <c r="AH171"/>
  <c r="AG171"/>
  <c r="AF171"/>
  <c r="J171"/>
  <c r="AH170"/>
  <c r="AG170"/>
  <c r="AF170"/>
  <c r="J170"/>
  <c r="AH169"/>
  <c r="AG169"/>
  <c r="AF169"/>
  <c r="J169"/>
  <c r="AH168"/>
  <c r="AG168"/>
  <c r="AF168"/>
  <c r="J168"/>
  <c r="AH167"/>
  <c r="AG167"/>
  <c r="AF167"/>
  <c r="J167"/>
  <c r="AH166"/>
  <c r="AG166"/>
  <c r="AF166"/>
  <c r="J166"/>
  <c r="AH165"/>
  <c r="AG165"/>
  <c r="AF165"/>
  <c r="J165"/>
  <c r="AH164"/>
  <c r="AG164"/>
  <c r="AF164"/>
  <c r="J164"/>
  <c r="AH163"/>
  <c r="AG163"/>
  <c r="AF163"/>
  <c r="J163"/>
  <c r="AH162"/>
  <c r="AG162"/>
  <c r="AF162"/>
  <c r="J162"/>
  <c r="AH161"/>
  <c r="AG161"/>
  <c r="AF161"/>
  <c r="J161"/>
  <c r="AH160"/>
  <c r="AG160"/>
  <c r="AF160"/>
  <c r="J160"/>
  <c r="AH159"/>
  <c r="AG159"/>
  <c r="AF159"/>
  <c r="J159"/>
  <c r="AH158"/>
  <c r="AG158"/>
  <c r="AF158"/>
  <c r="J158"/>
  <c r="AH157"/>
  <c r="AG157"/>
  <c r="AF157"/>
  <c r="J157"/>
  <c r="AH156"/>
  <c r="AG156"/>
  <c r="AF156"/>
  <c r="J156"/>
  <c r="AH155"/>
  <c r="AG155"/>
  <c r="AF155"/>
  <c r="J155"/>
  <c r="AH154"/>
  <c r="AG154"/>
  <c r="AF154"/>
  <c r="J154"/>
  <c r="AH153"/>
  <c r="AG153"/>
  <c r="AF153"/>
  <c r="J153"/>
  <c r="AH152"/>
  <c r="AG152"/>
  <c r="AF152"/>
  <c r="J152"/>
  <c r="AH151"/>
  <c r="AG151"/>
  <c r="AF151"/>
  <c r="J151"/>
  <c r="AH150"/>
  <c r="AG150"/>
  <c r="AF150"/>
  <c r="J150"/>
  <c r="AH149"/>
  <c r="AG149"/>
  <c r="AF149"/>
  <c r="J149"/>
  <c r="AH148"/>
  <c r="AG148"/>
  <c r="AF148"/>
  <c r="J148"/>
  <c r="AH147"/>
  <c r="AG147"/>
  <c r="AF147"/>
  <c r="J147"/>
  <c r="AH146"/>
  <c r="AG146"/>
  <c r="AF146"/>
  <c r="J146"/>
  <c r="AH145"/>
  <c r="AG145"/>
  <c r="AF145"/>
  <c r="J145"/>
  <c r="AH144"/>
  <c r="AG144"/>
  <c r="AF144"/>
  <c r="J144"/>
  <c r="AH143"/>
  <c r="AG143"/>
  <c r="AF143"/>
  <c r="J143"/>
  <c r="AH142"/>
  <c r="AG142"/>
  <c r="AF142"/>
  <c r="J142"/>
  <c r="AH141"/>
  <c r="AG141"/>
  <c r="AF141"/>
  <c r="J141"/>
  <c r="AH140"/>
  <c r="AG140"/>
  <c r="AF140"/>
  <c r="J140"/>
  <c r="AH139"/>
  <c r="AG139"/>
  <c r="AF139"/>
  <c r="J139"/>
  <c r="AH138"/>
  <c r="AG138"/>
  <c r="AF138"/>
  <c r="J138"/>
  <c r="AH137"/>
  <c r="AG137"/>
  <c r="AF137"/>
  <c r="J137"/>
  <c r="AH136"/>
  <c r="AG136"/>
  <c r="AF136"/>
  <c r="J136"/>
  <c r="AH135"/>
  <c r="AG135"/>
  <c r="AF135"/>
  <c r="J135"/>
  <c r="AH134"/>
  <c r="AG134"/>
  <c r="AF134"/>
  <c r="J134"/>
  <c r="AH133"/>
  <c r="AG133"/>
  <c r="AF133"/>
  <c r="J133"/>
  <c r="AH132"/>
  <c r="AG132"/>
  <c r="AF132"/>
  <c r="J132"/>
  <c r="AH131"/>
  <c r="AG131"/>
  <c r="AF131"/>
  <c r="J131"/>
  <c r="AH130"/>
  <c r="AG130"/>
  <c r="AF130"/>
  <c r="J130"/>
  <c r="AH129"/>
  <c r="AG129"/>
  <c r="AF129"/>
  <c r="J129"/>
  <c r="AH128"/>
  <c r="AG128"/>
  <c r="AF128"/>
  <c r="J128"/>
  <c r="AH127"/>
  <c r="AG127"/>
  <c r="AF127"/>
  <c r="J127"/>
  <c r="AH126"/>
  <c r="AG126"/>
  <c r="AF126"/>
  <c r="J126"/>
  <c r="AH125"/>
  <c r="AG125"/>
  <c r="AF125"/>
  <c r="J125"/>
  <c r="AH124"/>
  <c r="AG124"/>
  <c r="AF124"/>
  <c r="J124"/>
  <c r="AH123"/>
  <c r="AG123"/>
  <c r="AF123"/>
  <c r="J123"/>
  <c r="AH122"/>
  <c r="AG122"/>
  <c r="AF122"/>
  <c r="J122"/>
  <c r="AH121"/>
  <c r="AG121"/>
  <c r="AF121"/>
  <c r="J121"/>
  <c r="AH120"/>
  <c r="AG120"/>
  <c r="AF120"/>
  <c r="J120"/>
  <c r="AH119"/>
  <c r="AG119"/>
  <c r="AF119"/>
  <c r="J119"/>
  <c r="AH118"/>
  <c r="AG118"/>
  <c r="AF118"/>
  <c r="J118"/>
  <c r="AH117"/>
  <c r="AG117"/>
  <c r="AF117"/>
  <c r="J117"/>
  <c r="AH116"/>
  <c r="AG116"/>
  <c r="AF116"/>
  <c r="J116"/>
  <c r="AH115"/>
  <c r="AG115"/>
  <c r="AF115"/>
  <c r="J115"/>
  <c r="AH114"/>
  <c r="AG114"/>
  <c r="AF114"/>
  <c r="J114"/>
  <c r="AH113"/>
  <c r="AG113"/>
  <c r="AF113"/>
  <c r="J113"/>
  <c r="AH112"/>
  <c r="AG112"/>
  <c r="AF112"/>
  <c r="J112"/>
  <c r="AH111"/>
  <c r="AG111"/>
  <c r="AF111"/>
  <c r="J111"/>
  <c r="AH110"/>
  <c r="AG110"/>
  <c r="AF110"/>
  <c r="J110"/>
  <c r="AH109"/>
  <c r="AG109"/>
  <c r="AF109"/>
  <c r="J109"/>
  <c r="AH108"/>
  <c r="AG108"/>
  <c r="AF108"/>
  <c r="J108"/>
  <c r="AH107"/>
  <c r="AG107"/>
  <c r="AF107"/>
  <c r="J107"/>
  <c r="AH106"/>
  <c r="AG106"/>
  <c r="AF106"/>
  <c r="J106"/>
  <c r="AH105"/>
  <c r="AG105"/>
  <c r="AF105"/>
  <c r="J105"/>
  <c r="AH104"/>
  <c r="AG104"/>
  <c r="AF104"/>
  <c r="J104"/>
  <c r="AH103"/>
  <c r="AG103"/>
  <c r="AF103"/>
  <c r="J103"/>
  <c r="AH102"/>
  <c r="AG102"/>
  <c r="AF102"/>
  <c r="J102"/>
  <c r="AH101"/>
  <c r="AG101"/>
  <c r="AF101"/>
  <c r="J101"/>
  <c r="AH100"/>
  <c r="AG100"/>
  <c r="AF100"/>
  <c r="J100"/>
  <c r="AH99"/>
  <c r="AG99"/>
  <c r="AF99"/>
  <c r="J99"/>
  <c r="AH98"/>
  <c r="AG98"/>
  <c r="AF98"/>
  <c r="J98"/>
  <c r="AH97"/>
  <c r="AG97"/>
  <c r="AF97"/>
  <c r="J97"/>
  <c r="AH96"/>
  <c r="AG96"/>
  <c r="AF96"/>
  <c r="J96"/>
  <c r="AH95"/>
  <c r="AG95"/>
  <c r="AF95"/>
  <c r="J95"/>
  <c r="AH94"/>
  <c r="AG94"/>
  <c r="AF94"/>
  <c r="J94"/>
  <c r="AH93"/>
  <c r="AG93"/>
  <c r="AF93"/>
  <c r="J93"/>
  <c r="AH92"/>
  <c r="AG92"/>
  <c r="AF92"/>
  <c r="J92"/>
  <c r="AH91"/>
  <c r="AG91"/>
  <c r="AF91"/>
  <c r="J91"/>
  <c r="AH90"/>
  <c r="AG90"/>
  <c r="AF90"/>
  <c r="J90"/>
  <c r="AH89"/>
  <c r="AG89"/>
  <c r="AF89"/>
  <c r="J89"/>
  <c r="AH88"/>
  <c r="AG88"/>
  <c r="AF88"/>
  <c r="J88"/>
  <c r="AH87"/>
  <c r="AG87"/>
  <c r="AF87"/>
  <c r="J87"/>
  <c r="AH86"/>
  <c r="AG86"/>
  <c r="AF86"/>
  <c r="J86"/>
  <c r="AH85"/>
  <c r="AG85"/>
  <c r="AF85"/>
  <c r="J85"/>
  <c r="AH84"/>
  <c r="AG84"/>
  <c r="AF84"/>
  <c r="J84"/>
  <c r="AH83"/>
  <c r="AG83"/>
  <c r="AF83"/>
  <c r="J83"/>
  <c r="AH82"/>
  <c r="AG82"/>
  <c r="AF82"/>
  <c r="J82"/>
  <c r="AH81"/>
  <c r="AG81"/>
  <c r="AF81"/>
  <c r="J81"/>
  <c r="AH80"/>
  <c r="AG80"/>
  <c r="AF80"/>
  <c r="J80"/>
  <c r="AH79"/>
  <c r="AG79"/>
  <c r="AF79"/>
  <c r="J79"/>
  <c r="AH78"/>
  <c r="AG78"/>
  <c r="AF78"/>
  <c r="J78"/>
  <c r="AH77"/>
  <c r="AG77"/>
  <c r="AF77"/>
  <c r="J77"/>
  <c r="AH76"/>
  <c r="AG76"/>
  <c r="AF76"/>
  <c r="J76"/>
  <c r="AH75"/>
  <c r="AG75"/>
  <c r="AF75"/>
  <c r="J75"/>
  <c r="AH74"/>
  <c r="AG74"/>
  <c r="AF74"/>
  <c r="J74"/>
  <c r="AH73"/>
  <c r="AG73"/>
  <c r="AF73"/>
  <c r="J73"/>
  <c r="AH72"/>
  <c r="AG72"/>
  <c r="AF72"/>
  <c r="J72"/>
  <c r="AH71"/>
  <c r="AG71"/>
  <c r="AF71"/>
  <c r="J71"/>
  <c r="AH70"/>
  <c r="AG70"/>
  <c r="AF70"/>
  <c r="J70"/>
  <c r="AH69"/>
  <c r="AG69"/>
  <c r="AF69"/>
  <c r="J69"/>
  <c r="AH68"/>
  <c r="AG68"/>
  <c r="AF68"/>
  <c r="J68"/>
  <c r="AH67"/>
  <c r="AG67"/>
  <c r="AF67"/>
  <c r="J67"/>
  <c r="AH66"/>
  <c r="AG66"/>
  <c r="AF66"/>
  <c r="J66"/>
  <c r="AH65"/>
  <c r="AG65"/>
  <c r="AF65"/>
  <c r="J65"/>
  <c r="AH64"/>
  <c r="AG64"/>
  <c r="AF64"/>
  <c r="J64"/>
  <c r="AH63"/>
  <c r="AG63"/>
  <c r="AF63"/>
  <c r="J63"/>
  <c r="AH62"/>
  <c r="AG62"/>
  <c r="AF62"/>
  <c r="J62"/>
  <c r="AH61"/>
  <c r="AG61"/>
  <c r="AF61"/>
  <c r="J61"/>
  <c r="AH60"/>
  <c r="AG60"/>
  <c r="AF60"/>
  <c r="J60"/>
  <c r="AH59"/>
  <c r="AG59"/>
  <c r="AF59"/>
  <c r="J59"/>
  <c r="AH58"/>
  <c r="AG58"/>
  <c r="AF58"/>
  <c r="J58"/>
  <c r="AH57"/>
  <c r="AG57"/>
  <c r="AF57"/>
  <c r="J57"/>
  <c r="AH56"/>
  <c r="AG56"/>
  <c r="AF56"/>
  <c r="J56"/>
  <c r="AH55"/>
  <c r="AG55"/>
  <c r="AF55"/>
  <c r="J55"/>
  <c r="AH54"/>
  <c r="AG54"/>
  <c r="AF54"/>
  <c r="J54"/>
  <c r="AH53"/>
  <c r="AG53"/>
  <c r="AF53"/>
  <c r="J53"/>
  <c r="AH52"/>
  <c r="AG52"/>
  <c r="AF52"/>
  <c r="J52"/>
  <c r="AH51"/>
  <c r="AG51"/>
  <c r="AF51"/>
  <c r="J51"/>
  <c r="AH50"/>
  <c r="AG50"/>
  <c r="AF50"/>
  <c r="J50"/>
  <c r="AH49"/>
  <c r="AG49"/>
  <c r="AF49"/>
  <c r="J49"/>
  <c r="AH48"/>
  <c r="AG48"/>
  <c r="AF48"/>
  <c r="J48"/>
  <c r="AH47"/>
  <c r="AG47"/>
  <c r="AF47"/>
  <c r="J47"/>
  <c r="AH46"/>
  <c r="AG46"/>
  <c r="AF46"/>
  <c r="J46"/>
  <c r="AH45"/>
  <c r="AG45"/>
  <c r="AF45"/>
  <c r="J45"/>
  <c r="AH44"/>
  <c r="AG44"/>
  <c r="AF44"/>
  <c r="J44"/>
  <c r="AH43"/>
  <c r="AG43"/>
  <c r="AF43"/>
  <c r="J43"/>
  <c r="AH42"/>
  <c r="AG42"/>
  <c r="AF42"/>
  <c r="J42"/>
  <c r="AH41"/>
  <c r="AG41"/>
  <c r="AF41"/>
  <c r="J41"/>
  <c r="AH40"/>
  <c r="AG40"/>
  <c r="AF40"/>
  <c r="J40"/>
  <c r="AH39"/>
  <c r="AG39"/>
  <c r="AF39"/>
  <c r="J39"/>
  <c r="AH38"/>
  <c r="AG38"/>
  <c r="AF38"/>
  <c r="J38"/>
  <c r="AH37"/>
  <c r="AG37"/>
  <c r="AF37"/>
  <c r="J37"/>
  <c r="AH36"/>
  <c r="AG36"/>
  <c r="AF36"/>
  <c r="J36"/>
  <c r="AH35"/>
  <c r="AG35"/>
  <c r="AF35"/>
  <c r="J35"/>
  <c r="AH34"/>
  <c r="AG34"/>
  <c r="AF34"/>
  <c r="J34"/>
  <c r="AH33"/>
  <c r="AG33"/>
  <c r="AF33"/>
  <c r="J33"/>
  <c r="AH32"/>
  <c r="AG32"/>
  <c r="AF32"/>
  <c r="J32"/>
  <c r="AH31"/>
  <c r="AG31"/>
  <c r="AF31"/>
  <c r="J31"/>
  <c r="AH30"/>
  <c r="AG30"/>
  <c r="AF30"/>
  <c r="J30"/>
  <c r="AH29"/>
  <c r="AG29"/>
  <c r="AF29"/>
  <c r="J29"/>
  <c r="AH28"/>
  <c r="AG28"/>
  <c r="AF28"/>
  <c r="J28"/>
  <c r="AH27"/>
  <c r="AG27"/>
  <c r="AF27"/>
  <c r="J27"/>
  <c r="AH26"/>
  <c r="AG26"/>
  <c r="AF26"/>
  <c r="J26"/>
  <c r="AH25"/>
  <c r="AG25"/>
  <c r="AF25"/>
  <c r="J25"/>
  <c r="AH24"/>
  <c r="AG24"/>
  <c r="AF24"/>
  <c r="J24"/>
  <c r="AH23"/>
  <c r="AG23"/>
  <c r="AF23"/>
  <c r="J23"/>
  <c r="AH22"/>
  <c r="AG22"/>
  <c r="AF22"/>
  <c r="J22"/>
  <c r="AH21"/>
  <c r="AG21"/>
  <c r="AF21"/>
  <c r="J21"/>
  <c r="AH20"/>
  <c r="AG20"/>
  <c r="AF20"/>
  <c r="J20"/>
  <c r="AH19"/>
  <c r="AG19"/>
  <c r="AF19"/>
  <c r="J19"/>
  <c r="AH18"/>
  <c r="AG18"/>
  <c r="AF18"/>
  <c r="J18"/>
  <c r="AH17"/>
  <c r="AG17"/>
  <c r="AF17"/>
  <c r="J17"/>
  <c r="AH16"/>
  <c r="AG16"/>
  <c r="AF16"/>
  <c r="J16"/>
  <c r="AH15"/>
  <c r="AG15"/>
  <c r="AF15"/>
  <c r="J15"/>
  <c r="AH14"/>
  <c r="AG14"/>
  <c r="AF14"/>
  <c r="J14"/>
  <c r="AH13"/>
  <c r="AG13"/>
  <c r="AF13"/>
  <c r="J13"/>
  <c r="AH12"/>
  <c r="AG12"/>
  <c r="AF12"/>
  <c r="J12"/>
  <c r="AH11"/>
  <c r="AG11"/>
  <c r="AF11"/>
  <c r="J11"/>
  <c r="AH10"/>
  <c r="AG10"/>
  <c r="AF10"/>
  <c r="J10"/>
  <c r="AH9"/>
  <c r="AG9"/>
  <c r="AF9"/>
  <c r="J9"/>
  <c r="AH8"/>
  <c r="AG8"/>
  <c r="AF8"/>
  <c r="J8"/>
</calcChain>
</file>

<file path=xl/sharedStrings.xml><?xml version="1.0" encoding="utf-8"?>
<sst xmlns="http://schemas.openxmlformats.org/spreadsheetml/2006/main" count="3765" uniqueCount="895">
  <si>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</si>
  <si>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</si>
  <si>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</si>
  <si>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</si>
  <si>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</si>
  <si>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</si>
  <si>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</si>
  <si>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</si>
  <si>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</si>
  <si>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</si>
  <si>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</si>
  <si>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</si>
  <si>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</si>
  <si>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</si>
  <si>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</si>
  <si>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</si>
  <si>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</si>
  <si>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</si>
  <si>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</si>
  <si>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</si>
  <si>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</si>
  <si>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</si>
  <si>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</si>
  <si>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</si>
  <si>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</si>
  <si>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</si>
  <si>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</si>
  <si>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</si>
  <si>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</si>
  <si>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</si>
  <si>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</si>
  <si>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</si>
  <si>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</si>
  <si>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</si>
  <si>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</si>
  <si>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</si>
  <si>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</si>
  <si>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</si>
  <si>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</si>
  <si>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</si>
  <si>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</si>
  <si>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</si>
  <si>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</si>
  <si>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</si>
  <si>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</si>
  <si>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</si>
  <si>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</si>
  <si>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</si>
  <si>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</si>
  <si>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</si>
  <si>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</si>
  <si>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</si>
  <si>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</si>
  <si>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</si>
  <si>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</si>
  <si>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</si>
  <si>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</si>
  <si>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</si>
  <si>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</si>
  <si>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</si>
  <si>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</si>
  <si>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</si>
  <si>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</si>
  <si>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</si>
  <si>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</si>
  <si>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</si>
  <si>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</si>
  <si>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</si>
  <si>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</si>
  <si>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</si>
  <si>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 e Numero Imprese Creditrici</t>
  </si>
  <si>
    <t>Ammontare Complessivo dei Debiti</t>
  </si>
  <si>
    <t>Numero Imprese Creditrici</t>
  </si>
  <si>
    <t>Comune di Massello</t>
  </si>
  <si>
    <t>Tempestività dei Pagamenti - Elenco Fatture Pagate - Periodo 01/01/2015 - 31/12/2015</t>
  </si>
  <si>
    <t>13/02/2014</t>
  </si>
  <si>
    <t>13/02</t>
  </si>
  <si>
    <t>20/01/2014</t>
  </si>
  <si>
    <t>INVIO TELEMATICO MODELLI F24 NEL CORSO DELL'ANNO 2013</t>
  </si>
  <si>
    <t>NO</t>
  </si>
  <si>
    <t/>
  </si>
  <si>
    <t>ENTI REV s.r.l.</t>
  </si>
  <si>
    <t>02037190440</t>
  </si>
  <si>
    <t>*</t>
  </si>
  <si>
    <t>21/05/2015</t>
  </si>
  <si>
    <t>17/06/2015</t>
  </si>
  <si>
    <t>15/03/2014</t>
  </si>
  <si>
    <t>08/05/2014</t>
  </si>
  <si>
    <t>14V6-00059</t>
  </si>
  <si>
    <t>18/04/2014</t>
  </si>
  <si>
    <t>GESTIONE ESERCIZIO CENTRALI TERMICHE STAGIONE TERMICA 2013/2014</t>
  </si>
  <si>
    <t>ACEA SST S.R.L. SERV. STRUMENTALI TERROTORALI</t>
  </si>
  <si>
    <t>10381250017</t>
  </si>
  <si>
    <t>06/03/2015</t>
  </si>
  <si>
    <t>07/06/2014</t>
  </si>
  <si>
    <t>29/05/2014</t>
  </si>
  <si>
    <t>12743</t>
  </si>
  <si>
    <t>30/04/2014</t>
  </si>
  <si>
    <t>FORNITURA DI MANIFESTO CONVOCAZIONE COMIZI E SUDDIVISIONE SEGGI ELETTORALI</t>
  </si>
  <si>
    <t>E. GASPARI</t>
  </si>
  <si>
    <t>28/06/2014</t>
  </si>
  <si>
    <t>17/07/2014</t>
  </si>
  <si>
    <t>3318402029</t>
  </si>
  <si>
    <t>30/06/2014</t>
  </si>
  <si>
    <t>CONTRATTO ASSISTENZA E MANUTENZIONE SOFTWARE ANNO 2014</t>
  </si>
  <si>
    <t>16/07/2014</t>
  </si>
  <si>
    <t>SINTECOP S.p.a.</t>
  </si>
  <si>
    <t>02684580018</t>
  </si>
  <si>
    <t>31/08/2014</t>
  </si>
  <si>
    <t>07/08/2014</t>
  </si>
  <si>
    <t>435</t>
  </si>
  <si>
    <t>30/07/2014</t>
  </si>
  <si>
    <t>MODELLO AA5/6 ALLEANZA DELLE ALPI</t>
  </si>
  <si>
    <t>06/09/2014</t>
  </si>
  <si>
    <t>1184</t>
  </si>
  <si>
    <t>SERVIZIO ELEBORAZIONI PAGHE 2 TRIMESTRE 2014</t>
  </si>
  <si>
    <t>ZBD0D7A059</t>
  </si>
  <si>
    <t>ALMA S.p.A. CENTRO SERVIZI</t>
  </si>
  <si>
    <t>00572290047</t>
  </si>
  <si>
    <t>28/08/2014</t>
  </si>
  <si>
    <t>1430035950</t>
  </si>
  <si>
    <t>31/07/2014</t>
  </si>
  <si>
    <t>GESTIONE IP LUGLIO 2014</t>
  </si>
  <si>
    <t>Z0C1297561</t>
  </si>
  <si>
    <t>14/08/2014</t>
  </si>
  <si>
    <t>ENEL SOLE S.r.l. costr. impianti ill. pubblica</t>
  </si>
  <si>
    <t>05999811002</t>
  </si>
  <si>
    <t>02322600541</t>
  </si>
  <si>
    <t>08/10/2015</t>
  </si>
  <si>
    <t>13/09/2014</t>
  </si>
  <si>
    <t>18/09/2014</t>
  </si>
  <si>
    <t>1430041855</t>
  </si>
  <si>
    <t>AGOSTO 2014</t>
  </si>
  <si>
    <t>17/09/2014</t>
  </si>
  <si>
    <t>17/10/2014</t>
  </si>
  <si>
    <t>401126</t>
  </si>
  <si>
    <t>30/09/2014</t>
  </si>
  <si>
    <t>REVISIONE MEZZO SGOMBRANEVE</t>
  </si>
  <si>
    <t>16/10/2014</t>
  </si>
  <si>
    <t>RE.VE.DI. SERVICE S.R.L.</t>
  </si>
  <si>
    <t>05640170014</t>
  </si>
  <si>
    <t>15/11/2014</t>
  </si>
  <si>
    <t>1057</t>
  </si>
  <si>
    <t>28/11/2014</t>
  </si>
  <si>
    <t>FOGLI DI STATO CIVILE</t>
  </si>
  <si>
    <t>00089070403</t>
  </si>
  <si>
    <t>05/04/2015</t>
  </si>
  <si>
    <t>14</t>
  </si>
  <si>
    <t>23/10/2014</t>
  </si>
  <si>
    <t>SUSSIDIARIO</t>
  </si>
  <si>
    <t>CARTOLIBRERIA CALZAVARA CRISTI NA</t>
  </si>
  <si>
    <t>06548340014</t>
  </si>
  <si>
    <t>26/03/2015</t>
  </si>
  <si>
    <t>AVVISO PARCELLA160</t>
  </si>
  <si>
    <t>16/12/2014</t>
  </si>
  <si>
    <t>COMPENSO REVISORE ANNO 2014</t>
  </si>
  <si>
    <t>FARFAN LEILA ROSA</t>
  </si>
  <si>
    <t>08358040015</t>
  </si>
  <si>
    <t>FRFLRS63C54Z611C</t>
  </si>
  <si>
    <t>25/04/2015</t>
  </si>
  <si>
    <t>2620100005201402</t>
  </si>
  <si>
    <t>16/03/2015</t>
  </si>
  <si>
    <t>FATTURA N . 2620100005201402 DEL 16/03/2015</t>
  </si>
  <si>
    <t>SMAT S.p.A.</t>
  </si>
  <si>
    <t>07937540016</t>
  </si>
  <si>
    <t>27/03/2015</t>
  </si>
  <si>
    <t>2620100006201402</t>
  </si>
  <si>
    <t>FATTURA N. 2620100005201402</t>
  </si>
  <si>
    <t>100075</t>
  </si>
  <si>
    <t>31/10/2014</t>
  </si>
  <si>
    <t>FATTURA N. 100075 DEL 31/10/2014</t>
  </si>
  <si>
    <t>LIQUIGAS</t>
  </si>
  <si>
    <t>03316690175</t>
  </si>
  <si>
    <t>123486</t>
  </si>
  <si>
    <t>31/12/2014</t>
  </si>
  <si>
    <t>FATTURA N. 123486 DEL 31/12/2014</t>
  </si>
  <si>
    <t>14/01/2015</t>
  </si>
  <si>
    <t>13/02/2015</t>
  </si>
  <si>
    <t>21056/3</t>
  </si>
  <si>
    <t>FATTURA N. 21056/3 DEL 31/10/214</t>
  </si>
  <si>
    <t>AUTOGAS NORD S.P.A.</t>
  </si>
  <si>
    <t>02614910103</t>
  </si>
  <si>
    <t>23167/3</t>
  </si>
  <si>
    <t>FATTURA N. 23167/3 DEL 31/12/2014</t>
  </si>
  <si>
    <t>3412v1/2015</t>
  </si>
  <si>
    <t>07/01/2015</t>
  </si>
  <si>
    <t>FATTURA N. 3412V1/2015</t>
  </si>
  <si>
    <t>CLOUDITALIA COMMUNICATIONS S.P.A.</t>
  </si>
  <si>
    <t>07543230960</t>
  </si>
  <si>
    <t>28/04/2015</t>
  </si>
  <si>
    <t>1</t>
  </si>
  <si>
    <t>23/01/2015</t>
  </si>
  <si>
    <t>Fattura Fornitore n. 1 del 23/01/2015 DEFIBRILLATORE</t>
  </si>
  <si>
    <t>Z6112975BD</t>
  </si>
  <si>
    <t>19/02/2015</t>
  </si>
  <si>
    <t>VIANO FLAVIO</t>
  </si>
  <si>
    <t>05514120012</t>
  </si>
  <si>
    <t>VNIFLV65L09G674Y</t>
  </si>
  <si>
    <t>21/03/2015</t>
  </si>
  <si>
    <t>372</t>
  </si>
  <si>
    <t>19/11/2014</t>
  </si>
  <si>
    <t>ANNO 2014 LAVORI DI DISOSTRUZIONE TUBAZIONE RETE FORESTERIA DI MASSELLO</t>
  </si>
  <si>
    <t>Z561297587</t>
  </si>
  <si>
    <t>20/11/2014</t>
  </si>
  <si>
    <t>FROSSASCO SPURGHI S.N.C. DI GAYDOU &amp; C.</t>
  </si>
  <si>
    <t>06495340017</t>
  </si>
  <si>
    <t>01/10/2015</t>
  </si>
  <si>
    <t>20/12/2014</t>
  </si>
  <si>
    <t>625/02</t>
  </si>
  <si>
    <t>25/09/2014</t>
  </si>
  <si>
    <t>FATTURA N. 625/02 DEL 25/09/2014</t>
  </si>
  <si>
    <t>30/06/2015</t>
  </si>
  <si>
    <t>28/05/2015</t>
  </si>
  <si>
    <t>3</t>
  </si>
  <si>
    <t>02/03/2015</t>
  </si>
  <si>
    <t>Fattura Fornitore n. 3 del 02/03/2015</t>
  </si>
  <si>
    <t>5855205C02</t>
  </si>
  <si>
    <t>RECUPERO AMBIENTALE Coop. s.r.l.</t>
  </si>
  <si>
    <t>06995160014</t>
  </si>
  <si>
    <t>12</t>
  </si>
  <si>
    <t>08/03/2015</t>
  </si>
  <si>
    <t>Fattura Fornitore n. 12 del 08/03/2015</t>
  </si>
  <si>
    <t>11/03/2015</t>
  </si>
  <si>
    <t>BREUZA MATTIA Abbattitore Piante - Lavorazione Legno</t>
  </si>
  <si>
    <t>10033460014</t>
  </si>
  <si>
    <t>BRZMTT90S22L219H</t>
  </si>
  <si>
    <t>10/04/2015</t>
  </si>
  <si>
    <t>255</t>
  </si>
  <si>
    <t>24/03/2015</t>
  </si>
  <si>
    <t>FATTURA n.255 del 24/03/2015</t>
  </si>
  <si>
    <t>Z29129755A</t>
  </si>
  <si>
    <t>25/03/2015</t>
  </si>
  <si>
    <t>VF - EDIL MATERIALI S.A.S.</t>
  </si>
  <si>
    <t>06574820012</t>
  </si>
  <si>
    <t>24/04/2015</t>
  </si>
  <si>
    <t>150</t>
  </si>
  <si>
    <t>27/01/2015</t>
  </si>
  <si>
    <t>QUOTA ANNUALE DI ADESIONE 2015 MASSELLO</t>
  </si>
  <si>
    <t>04/02/2015</t>
  </si>
  <si>
    <t>ALLEANZA NELLE ALPI</t>
  </si>
  <si>
    <t>22</t>
  </si>
  <si>
    <t>27/02/2015</t>
  </si>
  <si>
    <t>Fattura Fornitore n. 22 del 27/02/2015</t>
  </si>
  <si>
    <t>B.G. IMPIANTI SAS DI GIANLUCA BERTOLOTTI</t>
  </si>
  <si>
    <t>11115620012</t>
  </si>
  <si>
    <t>44</t>
  </si>
  <si>
    <t>Fattura Fornitore n. 44 del 25/03/2015</t>
  </si>
  <si>
    <t>26/05/2015</t>
  </si>
  <si>
    <t>8</t>
  </si>
  <si>
    <t>Fattura Fornitore n. 8 del 25/03/2015</t>
  </si>
  <si>
    <t>Z4B12P75B1</t>
  </si>
  <si>
    <t>02/04/2015</t>
  </si>
  <si>
    <t>FORESTERIA MASSELLO di Fancoli Loredana</t>
  </si>
  <si>
    <t>00940060148</t>
  </si>
  <si>
    <t>02/05/2015</t>
  </si>
  <si>
    <t>9</t>
  </si>
  <si>
    <t>Fattura Fornitore n. 9 del 25/03/2015</t>
  </si>
  <si>
    <t>Z480405F84</t>
  </si>
  <si>
    <t>27/05/2015</t>
  </si>
  <si>
    <t>017270800210619</t>
  </si>
  <si>
    <t>28/12/2014</t>
  </si>
  <si>
    <t>Fattura Fornitore n. 017270800210619 del 28/12/2014</t>
  </si>
  <si>
    <t>29/04/2015</t>
  </si>
  <si>
    <t>ENEL SERVIZIO ELETTRICO SPA</t>
  </si>
  <si>
    <t>09633951000</t>
  </si>
  <si>
    <t>29/05/2015</t>
  </si>
  <si>
    <t>11/06/2015</t>
  </si>
  <si>
    <t>08/06/2015</t>
  </si>
  <si>
    <t>CIG  ZC81021CB6</t>
  </si>
  <si>
    <t>ZC81021CB6</t>
  </si>
  <si>
    <t>11/07/2015</t>
  </si>
  <si>
    <t>02/15 PA</t>
  </si>
  <si>
    <t>03/06/2015</t>
  </si>
  <si>
    <t>SALDO PER PROGETTAZIONE E DIREZIONE LAVORI DI INTERVENTI NELL'AMBITO DEL PROGETTO CAMMINAINBOSCO  PSR 2007-2013 DELLA REGIONE PIEMONTE MIS. 227 INVESTIMENTI NON PRODUTTIVI SU SUPERFICI FORESTALI</t>
  </si>
  <si>
    <t>ZF10F79C88</t>
  </si>
  <si>
    <t>04/06/2015</t>
  </si>
  <si>
    <t>IGHINA ANDREA</t>
  </si>
  <si>
    <t>08980110012</t>
  </si>
  <si>
    <t>GHNNDR76M12G674H</t>
  </si>
  <si>
    <t>04/07/2015</t>
  </si>
  <si>
    <t>000001-2015</t>
  </si>
  <si>
    <t>PSR 2007</t>
  </si>
  <si>
    <t>10/06/2015</t>
  </si>
  <si>
    <t>10/07/2015</t>
  </si>
  <si>
    <t>017271900205019</t>
  </si>
  <si>
    <t>Fattura Fornitore n. 017271900205019 del 28/12/2014</t>
  </si>
  <si>
    <t>017279990201015</t>
  </si>
  <si>
    <t>28/05/2014</t>
  </si>
  <si>
    <t>Fattura Fornitore n. 017279990201015 del 28/05/2014</t>
  </si>
  <si>
    <t>017279990202015</t>
  </si>
  <si>
    <t>Fattura Fornitore n. 017279990202015 del 28/12/2014</t>
  </si>
  <si>
    <t>017279990203015</t>
  </si>
  <si>
    <t>Fattura Fornitore n. 017279990203015 del 28/12/2014</t>
  </si>
  <si>
    <t>017279990204015</t>
  </si>
  <si>
    <t>Fattura Fornitore n. 017279990204015 del 28/12/2014</t>
  </si>
  <si>
    <t>017279990205015</t>
  </si>
  <si>
    <t>Fattura Fornitore n. 017279990205015 del 28/12/2014</t>
  </si>
  <si>
    <t>017270800210618</t>
  </si>
  <si>
    <t>28/10/2014</t>
  </si>
  <si>
    <t>Fattura Fornitore n. 017270800210618 del 28/10/2014</t>
  </si>
  <si>
    <t>017271900205018</t>
  </si>
  <si>
    <t>Fattura Fornitore n. 017271900205018 del 28/10/2014</t>
  </si>
  <si>
    <t>017279990201014</t>
  </si>
  <si>
    <t>Fattura Fornitore n. 017279990201014 del 28/10/2014</t>
  </si>
  <si>
    <t>017279990202014</t>
  </si>
  <si>
    <t>Fattura Fornitore n. 017279990202014 del 28/10/2014</t>
  </si>
  <si>
    <t>3/2933</t>
  </si>
  <si>
    <t>Fattura Fornitore n. 3/2933 del 31/12/2014</t>
  </si>
  <si>
    <t>22/01/2015</t>
  </si>
  <si>
    <t>21/02/2015</t>
  </si>
  <si>
    <t>17168</t>
  </si>
  <si>
    <t>Fattura Fornitore n. 17168 del 31/12/2014</t>
  </si>
  <si>
    <t>ELSYNET S.r.l.</t>
  </si>
  <si>
    <t>03178070045</t>
  </si>
  <si>
    <t>3530</t>
  </si>
  <si>
    <t>22/12/2014</t>
  </si>
  <si>
    <t>Fattura Fornitore n. 3530 del 22/12/2014</t>
  </si>
  <si>
    <t>GRUPPO CERUTTI s.r.l.</t>
  </si>
  <si>
    <t>04919940017</t>
  </si>
  <si>
    <t>2643</t>
  </si>
  <si>
    <t>PAGAMENTO FATTURA N. 2643 DEL 25.09.2014</t>
  </si>
  <si>
    <t>17/07/2015</t>
  </si>
  <si>
    <t>579/02</t>
  </si>
  <si>
    <t>PAGAMENTO FATTURA N. 579/02 DEL 25.09.2014</t>
  </si>
  <si>
    <t>2135659</t>
  </si>
  <si>
    <t>PAGAMENTO FATTURA N. 2135659 DEL 30.09.2014</t>
  </si>
  <si>
    <t>MAGGIOLI S.p.A.</t>
  </si>
  <si>
    <t>3/2049</t>
  </si>
  <si>
    <t>PAGAMENTO FATTURA N. 3/2049 DEL 30.09.2014</t>
  </si>
  <si>
    <t>3/2050</t>
  </si>
  <si>
    <t>PAGAMENTO FATTURA N. 3/2050 DEL 30.09.2014</t>
  </si>
  <si>
    <t>2935</t>
  </si>
  <si>
    <t>27/10/2014</t>
  </si>
  <si>
    <t>PAGAMENTO FATTURA N. 2935 DEL 27.10.2014</t>
  </si>
  <si>
    <t>3243</t>
  </si>
  <si>
    <t>24/11/2014</t>
  </si>
  <si>
    <t>PAGAMENTO FATTURA N. 3243 DEL 24.11.2014</t>
  </si>
  <si>
    <t>2/1024</t>
  </si>
  <si>
    <t>PAGAMENTO FATTURA N. 2/1024 DEL 31.10.2014</t>
  </si>
  <si>
    <t>FRATERNITA' SISTEMI</t>
  </si>
  <si>
    <t>02383950983</t>
  </si>
  <si>
    <t>25/06/2015</t>
  </si>
  <si>
    <t>8A00459064</t>
  </si>
  <si>
    <t>11/05/2015</t>
  </si>
  <si>
    <t>20/05/2015</t>
  </si>
  <si>
    <t>TELECOM ITALIA S.p.A. interventi imp. telefonici</t>
  </si>
  <si>
    <t>00488410010</t>
  </si>
  <si>
    <t>19/08/2015</t>
  </si>
  <si>
    <t>20/08/2015</t>
  </si>
  <si>
    <t>15/06/2015</t>
  </si>
  <si>
    <t>01 - 888 - 103</t>
  </si>
  <si>
    <t>30/04/2015</t>
  </si>
  <si>
    <t>Periodo di riferimento 01 MARZO 2015 30 APRILE 2015 Scissione pag.ex Art17ter DPR633/72 SCONTO L.448/98 CONGUAGLIO PERIODO 01/03/15-30/04/15 F.C.IVA ART.2 DPR 633/72 Il Suo Codice Cliente B46499 La Matricola del Suo contatore 62454889</t>
  </si>
  <si>
    <t>1247</t>
  </si>
  <si>
    <t>noleggio mansile fotocopiatore</t>
  </si>
  <si>
    <t>10/09/2015</t>
  </si>
  <si>
    <t>994</t>
  </si>
  <si>
    <t>27/04/2015</t>
  </si>
  <si>
    <t>noleggio mensile fotocopiatore</t>
  </si>
  <si>
    <t>07/05/2015</t>
  </si>
  <si>
    <t>31/05/2015</t>
  </si>
  <si>
    <t>755</t>
  </si>
  <si>
    <t>NOLEGGIO E COSTO COPIE FOTOCOPIATRICE</t>
  </si>
  <si>
    <t>94478</t>
  </si>
  <si>
    <t>06/05/2015</t>
  </si>
  <si>
    <t>06/06/2015</t>
  </si>
  <si>
    <t>F15000017</t>
  </si>
  <si>
    <t>VENDITA A CLIENTI</t>
  </si>
  <si>
    <t>AAAAAAAAAA</t>
  </si>
  <si>
    <t>1/SEZIONALE PA</t>
  </si>
  <si>
    <t>07/04/2015</t>
  </si>
  <si>
    <t>Revisioni contabili anno 2014</t>
  </si>
  <si>
    <t>23/04/2015</t>
  </si>
  <si>
    <t>23/05/2015</t>
  </si>
  <si>
    <t>SST15VE-00002</t>
  </si>
  <si>
    <t>13/04/2015</t>
  </si>
  <si>
    <t>15/04/2015</t>
  </si>
  <si>
    <t>33/91</t>
  </si>
  <si>
    <t>13/05/2015</t>
  </si>
  <si>
    <t>30/05/2015</t>
  </si>
  <si>
    <t>017279990201016</t>
  </si>
  <si>
    <t>04/04/2015</t>
  </si>
  <si>
    <t>08/04/2015</t>
  </si>
  <si>
    <t>ENEL SERVIZIO ELETTRICO SpA</t>
  </si>
  <si>
    <t>25/11/2015</t>
  </si>
  <si>
    <t>08/05/2015</t>
  </si>
  <si>
    <t>017279990202016</t>
  </si>
  <si>
    <t>017279990203016</t>
  </si>
  <si>
    <t>017279990204016</t>
  </si>
  <si>
    <t>017279990205016</t>
  </si>
  <si>
    <t>017270800206023</t>
  </si>
  <si>
    <t>09/04/2015</t>
  </si>
  <si>
    <t>22/04/2015</t>
  </si>
  <si>
    <t>22/05/2015</t>
  </si>
  <si>
    <t>017270800210611</t>
  </si>
  <si>
    <t>017271900205011</t>
  </si>
  <si>
    <t>017279990201017</t>
  </si>
  <si>
    <t>017279990202017</t>
  </si>
  <si>
    <t>017279990203017</t>
  </si>
  <si>
    <t>017279990204017</t>
  </si>
  <si>
    <t>017279990205017</t>
  </si>
  <si>
    <t>017270800206024</t>
  </si>
  <si>
    <t>09/06/2015</t>
  </si>
  <si>
    <t>017270800210612</t>
  </si>
  <si>
    <t>017271900205012</t>
  </si>
  <si>
    <t>486</t>
  </si>
  <si>
    <t>Fattura Fornitore n. 486 del 31/12/2014</t>
  </si>
  <si>
    <t>AGRICOLMACCHINE DI BRUNO GIULIANO</t>
  </si>
  <si>
    <t>06916220012</t>
  </si>
  <si>
    <t>BRNGLN68M29G674F</t>
  </si>
  <si>
    <t>250929V1/2014</t>
  </si>
  <si>
    <t>05/12/2014</t>
  </si>
  <si>
    <t>Fattura Fornitore n. 250929V1/2014 del 05/12/2014</t>
  </si>
  <si>
    <t>30/01/2015</t>
  </si>
  <si>
    <t>35</t>
  </si>
  <si>
    <t>Fattura Fornitore n. 35 del 06/03/2015</t>
  </si>
  <si>
    <t>19/03/2015</t>
  </si>
  <si>
    <t>LIBRERIA CORTINA TORINO SRL</t>
  </si>
  <si>
    <t>02073900017</t>
  </si>
  <si>
    <t>18/04/2015</t>
  </si>
  <si>
    <t>Fattura Fornitore n. 23167/3 del 31/12/2014</t>
  </si>
  <si>
    <t>21/01/2015</t>
  </si>
  <si>
    <t>20/02/2015</t>
  </si>
  <si>
    <t>3412V1</t>
  </si>
  <si>
    <t>Fattura Fornitore n. 3412V1 del 07/01/2015</t>
  </si>
  <si>
    <t>29/01/2015</t>
  </si>
  <si>
    <t>28/02/2015</t>
  </si>
  <si>
    <t>Fattura Fornitore n. 123486 del 31/12/2014</t>
  </si>
  <si>
    <t>104</t>
  </si>
  <si>
    <t>Fattura Fornitore n. 104 del 19/03/2015</t>
  </si>
  <si>
    <t>1311</t>
  </si>
  <si>
    <t>Fattura Fornitore n. 1311 del 28/02/2015</t>
  </si>
  <si>
    <t>30/07/2015</t>
  </si>
  <si>
    <t>262010000135201402</t>
  </si>
  <si>
    <t>17/02/2015</t>
  </si>
  <si>
    <t>Fattura Fornitore n. 262010000135201402 del 17/02/2015</t>
  </si>
  <si>
    <t>383 6</t>
  </si>
  <si>
    <t>FATTURA</t>
  </si>
  <si>
    <t>16/07/2015</t>
  </si>
  <si>
    <t>36/PA</t>
  </si>
  <si>
    <t>IMPEGNO DI SPESA PER Servizio di Mantenimento Nome a Dominio, Spazio disco, SENZA Supporto agli Operatori - DITTA ALPIMEDIA COMMUNICATION Rinnovo  2015 CIG Z7614D2390</t>
  </si>
  <si>
    <t>Z7614D2390</t>
  </si>
  <si>
    <t>ALPIMEDIA COMMUNICATION snc</t>
  </si>
  <si>
    <t>07181160016</t>
  </si>
  <si>
    <t>31/07/2015</t>
  </si>
  <si>
    <t>93/91</t>
  </si>
  <si>
    <t>09/07/2015</t>
  </si>
  <si>
    <t>140088</t>
  </si>
  <si>
    <t>07/07/2015</t>
  </si>
  <si>
    <t>07/08/2015</t>
  </si>
  <si>
    <t>F15000086</t>
  </si>
  <si>
    <t>02/07/2015</t>
  </si>
  <si>
    <t>1530019849</t>
  </si>
  <si>
    <t>SO.L.E. SPA</t>
  </si>
  <si>
    <t>19/06/2015</t>
  </si>
  <si>
    <t>1530028040</t>
  </si>
  <si>
    <t>20/07/2015</t>
  </si>
  <si>
    <t>1530030648</t>
  </si>
  <si>
    <t>8A00683393</t>
  </si>
  <si>
    <t>08/07/2015</t>
  </si>
  <si>
    <t>23/07/2015</t>
  </si>
  <si>
    <t>17/08/2015</t>
  </si>
  <si>
    <t>00029/12</t>
  </si>
  <si>
    <t>15/07/2015</t>
  </si>
  <si>
    <t>FATTURA PER AGGIORNAMENTO INVENTARIO ANNO 2014</t>
  </si>
  <si>
    <t>ENTI REV S R L</t>
  </si>
  <si>
    <t>02037190044</t>
  </si>
  <si>
    <t>15/08/2015</t>
  </si>
  <si>
    <t>05/ME</t>
  </si>
  <si>
    <t>FORNITURA FIORI MANODOPERA</t>
  </si>
  <si>
    <t>Z7014C5602</t>
  </si>
  <si>
    <t>FLORICOLTURA "LA SERRA" DI COMBA DAVIDE</t>
  </si>
  <si>
    <t>05275620010</t>
  </si>
  <si>
    <t>CMBDVD66R20G674Y</t>
  </si>
  <si>
    <t>144S</t>
  </si>
  <si>
    <t>INTERVENTO TECNICO</t>
  </si>
  <si>
    <t>1581</t>
  </si>
  <si>
    <t>NOLEGGIO MESE GIUGNO + COPIE APRILE - GIUGNO</t>
  </si>
  <si>
    <t>3/366</t>
  </si>
  <si>
    <t>Z160D792B6</t>
  </si>
  <si>
    <t>31/08/2015</t>
  </si>
  <si>
    <t>1011549970</t>
  </si>
  <si>
    <t>ITALIANA EDITRICE S.P.A.</t>
  </si>
  <si>
    <t>00486620016</t>
  </si>
  <si>
    <t>01 - 888 - 261</t>
  </si>
  <si>
    <t>Periodo di riferimento 01 MAGGIO 2015 30 GIUGNO 2015 Scissione pag.ex Art17ter DPR633/72 4,88 SCONTO L.448/98 CONGUAGLIO PERIODO 01/05/15-30/06/15 1,59 Il Suo Codice Cliente B46499 La Matricola del Suo contatore 62454889</t>
  </si>
  <si>
    <t>06/08/2015</t>
  </si>
  <si>
    <t>017279990201018</t>
  </si>
  <si>
    <t>04/08/2015</t>
  </si>
  <si>
    <t>05/08/2015</t>
  </si>
  <si>
    <t>04/09/2015</t>
  </si>
  <si>
    <t>017279990202018</t>
  </si>
  <si>
    <t>017279990203018</t>
  </si>
  <si>
    <t>017279990204018</t>
  </si>
  <si>
    <t>1530041114</t>
  </si>
  <si>
    <t>19/09/2015</t>
  </si>
  <si>
    <t>1757</t>
  </si>
  <si>
    <t>28/07/2015</t>
  </si>
  <si>
    <t>noleggio mensile fotocopiatore MINOLTA BIZHUB C220</t>
  </si>
  <si>
    <t>15/50/00009</t>
  </si>
  <si>
    <t>BOLLA GUIDO &amp; C. s.n.c.</t>
  </si>
  <si>
    <t>00699810016</t>
  </si>
  <si>
    <t>E10</t>
  </si>
  <si>
    <t>Rifacimento muri a secco lungo il sentiero Brua La Comba - Reynaud</t>
  </si>
  <si>
    <t>ZC40922C74</t>
  </si>
  <si>
    <t>Impresa Godino di Godino Roberto SRL</t>
  </si>
  <si>
    <t>09013110011</t>
  </si>
  <si>
    <t>08/08/2015</t>
  </si>
  <si>
    <t>004600733171</t>
  </si>
  <si>
    <t>13/08/2015</t>
  </si>
  <si>
    <t>ASSUNZIONE IMPEGNO DI SPESA PER ENERGIA ELETTRICA</t>
  </si>
  <si>
    <t>ENEL ENERGIA SPA</t>
  </si>
  <si>
    <t>06655971007</t>
  </si>
  <si>
    <t>18/09/2015</t>
  </si>
  <si>
    <t>20/06/2015</t>
  </si>
  <si>
    <t>CIG Z4B12975B1 - CONVEGNO DYNALP</t>
  </si>
  <si>
    <t>ZF615BF81F</t>
  </si>
  <si>
    <t>03/09/2015</t>
  </si>
  <si>
    <t>2620100005201501</t>
  </si>
  <si>
    <t>27/08/2015</t>
  </si>
  <si>
    <t>03/10/2015</t>
  </si>
  <si>
    <t>2620000135201501</t>
  </si>
  <si>
    <t>2620100006201501</t>
  </si>
  <si>
    <t>1937</t>
  </si>
  <si>
    <t>25/08/2015</t>
  </si>
  <si>
    <t>30/09/2015</t>
  </si>
  <si>
    <t>09/09/2015</t>
  </si>
  <si>
    <t>4</t>
  </si>
  <si>
    <t>CIG ZD315E312A</t>
  </si>
  <si>
    <t>01888000315</t>
  </si>
  <si>
    <t>Periodo di riferimento 01 LUGLIO 2015 31 AGOSTO 2015 Scissione pag.ex Art17ter DPR633/72 5,50 SCONTO L.448/98 CONGUAGLIO PERIODO 01/07/15-31/08/15 1,91 F.C.IVA ART.2 DPR 633/72 Il Suo Codice Cliente B46499 La Matricola del Suo contatore 62454889</t>
  </si>
  <si>
    <t>31/10/2015</t>
  </si>
  <si>
    <t>165906</t>
  </si>
  <si>
    <t>26/08/2015</t>
  </si>
  <si>
    <t>05/09/2015</t>
  </si>
  <si>
    <t>293/14</t>
  </si>
  <si>
    <t>09/09/2014</t>
  </si>
  <si>
    <t>Fattura Fornitore n. 293/14 del 09/09/2014</t>
  </si>
  <si>
    <t>25/02/2015</t>
  </si>
  <si>
    <t>09/10/2015</t>
  </si>
  <si>
    <t>24/09/2015</t>
  </si>
  <si>
    <t>F15000150</t>
  </si>
  <si>
    <t>0849452DF3</t>
  </si>
  <si>
    <t>31</t>
  </si>
  <si>
    <t>31/01/2015</t>
  </si>
  <si>
    <t>Fattura n. 31</t>
  </si>
  <si>
    <t>SI</t>
  </si>
  <si>
    <t>05/02/2015</t>
  </si>
  <si>
    <t>07/03/2015</t>
  </si>
  <si>
    <t>33</t>
  </si>
  <si>
    <t>Fattura n. 33</t>
  </si>
  <si>
    <t>3/690</t>
  </si>
  <si>
    <t>PREST.SERVIZI</t>
  </si>
  <si>
    <t>30/11/2015</t>
  </si>
  <si>
    <t>3/691</t>
  </si>
  <si>
    <t>3/692</t>
  </si>
  <si>
    <t>3/693</t>
  </si>
  <si>
    <t>8A00870649</t>
  </si>
  <si>
    <t>08/09/2015</t>
  </si>
  <si>
    <t>ASSUNZIONE IMPEGNO PER SPESE TELEFONICHE</t>
  </si>
  <si>
    <t>Z72129756B</t>
  </si>
  <si>
    <t>17/09/2015</t>
  </si>
  <si>
    <t>15/10/2015</t>
  </si>
  <si>
    <t>4/PA/2015</t>
  </si>
  <si>
    <t>12/06/2015</t>
  </si>
  <si>
    <t>AFFIDAMENTO INCARICO STUDIO INGEGNERIA ANSELMO ASSOCIATI  PER LA PROGETTAZIONE E DL DELLE INDAGINI E DEI LAVORI RELATIVI AI PMO SCHEDE SP004 E 4-001.</t>
  </si>
  <si>
    <t>Z4A14F478D</t>
  </si>
  <si>
    <t>18/06/2015</t>
  </si>
  <si>
    <t>ANSELMO ASSOCIATI</t>
  </si>
  <si>
    <t>08798520014</t>
  </si>
  <si>
    <t>18/07/2015</t>
  </si>
  <si>
    <t>7/PA/2015</t>
  </si>
  <si>
    <t>15/09/2015</t>
  </si>
  <si>
    <t>16/09/2015</t>
  </si>
  <si>
    <t>16/10/2015</t>
  </si>
  <si>
    <t>6/PA/2015</t>
  </si>
  <si>
    <t>21/08/2015</t>
  </si>
  <si>
    <t>APPROFONDIMENTI DEL PRGC AL PAI DET 32/2014</t>
  </si>
  <si>
    <t>18/11/2015</t>
  </si>
  <si>
    <t>25/09/2015</t>
  </si>
  <si>
    <t>00132/12</t>
  </si>
  <si>
    <t>28/09/2015</t>
  </si>
  <si>
    <t>ASSISTENZA CONTABILE II SEMESTRE 2015</t>
  </si>
  <si>
    <t>09/12/2015</t>
  </si>
  <si>
    <t>10/12/2015</t>
  </si>
  <si>
    <t>27/11/2015</t>
  </si>
  <si>
    <t>02/10/2015</t>
  </si>
  <si>
    <t>138/91</t>
  </si>
  <si>
    <t>28/08/2015</t>
  </si>
  <si>
    <t>26/11/2015</t>
  </si>
  <si>
    <t>1430060619</t>
  </si>
  <si>
    <t>30/11/2014</t>
  </si>
  <si>
    <t>Fattura Fornitore n. 1430060619 del 30/11/2014</t>
  </si>
  <si>
    <t>1430070873</t>
  </si>
  <si>
    <t>Fattura Fornitore n. 1430070873 del 31/12/2014</t>
  </si>
  <si>
    <t>03/12/2015</t>
  </si>
  <si>
    <t>1430069137</t>
  </si>
  <si>
    <t>Fattura Fornitore n. 1430069137 del 31/12/2014</t>
  </si>
  <si>
    <t>1530015910</t>
  </si>
  <si>
    <t>30/03/2015</t>
  </si>
  <si>
    <t>Fattura Fornitore n. 1530015910 del 30/03/2015</t>
  </si>
  <si>
    <t>15/05/2015</t>
  </si>
  <si>
    <t>1530002464</t>
  </si>
  <si>
    <t>Fattura Fornitore n. 1530002464 del 28/02/2015</t>
  </si>
  <si>
    <t>1530000386</t>
  </si>
  <si>
    <t>Fattura Fornitore n. 1530000386 del 28/02/2015</t>
  </si>
  <si>
    <t>1430047516</t>
  </si>
  <si>
    <t>Fattura Fornitore n. 1430047516 del 30/09/2014</t>
  </si>
  <si>
    <t>07/11/2015</t>
  </si>
  <si>
    <t>1430054372</t>
  </si>
  <si>
    <t>Fattura Fornitore n. 1430041855 del 31/08/2014</t>
  </si>
  <si>
    <t>12/11/2015</t>
  </si>
  <si>
    <t>1338 6</t>
  </si>
  <si>
    <t>Z24144172A</t>
  </si>
  <si>
    <t>14/10/2015</t>
  </si>
  <si>
    <t>02/01/2016</t>
  </si>
  <si>
    <t>158/91</t>
  </si>
  <si>
    <t>11/11/2015</t>
  </si>
  <si>
    <t>208063</t>
  </si>
  <si>
    <t>06/10/2015</t>
  </si>
  <si>
    <t>TELEFONO</t>
  </si>
  <si>
    <t>06/11/2015</t>
  </si>
  <si>
    <t>230217</t>
  </si>
  <si>
    <t>06/12/2015</t>
  </si>
  <si>
    <t>F15000212</t>
  </si>
  <si>
    <t>04/11/2015</t>
  </si>
  <si>
    <t>2236</t>
  </si>
  <si>
    <t>NOLEGGIO E COSTO COPIA FOTOCOPIATORE</t>
  </si>
  <si>
    <t>30/10/2015</t>
  </si>
  <si>
    <t>2426</t>
  </si>
  <si>
    <t>26/10/2015</t>
  </si>
  <si>
    <t>NOLEGGIO FOTOCOPIATORE MESE DI OTTOBRE 2015</t>
  </si>
  <si>
    <t>01888000468</t>
  </si>
  <si>
    <t>Periodo di riferimento 01 SETTEMBRE 2015 31 OTTOBRE 2015 Scissione pag.ex Art17ter DPR633/72 5,50 SCONTO L.448/98 CONGUAGLIO PERIODO 01/09/15-31/10/15 1,91 F.C.IVA ART.2 DPR 633/72 Il Suo Codice Cliente B46499 La Matricola del Suo contatore 62454889</t>
  </si>
  <si>
    <t>31/12/2015</t>
  </si>
  <si>
    <t>004601009915</t>
  </si>
  <si>
    <t>10/10/2015</t>
  </si>
  <si>
    <t>13/11/2015</t>
  </si>
  <si>
    <t>017271900205013</t>
  </si>
  <si>
    <t>09/08/2015</t>
  </si>
  <si>
    <t>04/12/2015</t>
  </si>
  <si>
    <t>004601137465</t>
  </si>
  <si>
    <t>08/11/2015</t>
  </si>
  <si>
    <t>11/12/2015</t>
  </si>
  <si>
    <t>29/08/2015</t>
  </si>
  <si>
    <t>FORNITURA CORONA E MAZZI PER COMMEMORAZIONE PARTIGIANI</t>
  </si>
  <si>
    <t>ZA8171450E</t>
  </si>
  <si>
    <t>LONG DELIA</t>
  </si>
  <si>
    <t>05431020014</t>
  </si>
  <si>
    <t>LNGDLE54M70G463K</t>
  </si>
  <si>
    <t>VP/0003327</t>
  </si>
  <si>
    <t>02/12/2015</t>
  </si>
  <si>
    <t>CORPORATE EXPRESS SRL SOC. UNIPERSONALE</t>
  </si>
  <si>
    <t>13303580156</t>
  </si>
  <si>
    <t>00936630151</t>
  </si>
  <si>
    <t>01/01/2016</t>
  </si>
  <si>
    <t>8715282278</t>
  </si>
  <si>
    <t>Fattura Elettronica relativa all Identificativo Rendiconto 2081750363</t>
  </si>
  <si>
    <t>Z79153E8DC</t>
  </si>
  <si>
    <t>Poste Italiane S.p.A.</t>
  </si>
  <si>
    <t>01114601006</t>
  </si>
  <si>
    <t>97103880585</t>
  </si>
  <si>
    <t>30/12/2015</t>
  </si>
  <si>
    <t>8715300576</t>
  </si>
  <si>
    <t>Fattura Elettronica relativa all'Identificativo Rendiconto 2083085857</t>
  </si>
  <si>
    <t>000019/15</t>
  </si>
  <si>
    <t>07/10/2015</t>
  </si>
  <si>
    <t>IMPEGNO DI SPESA PER LAVORI E REVISIONE AUTOCARRO MERCEDES UNIMOG ZA 615 EA - CIG Z4716D19A7</t>
  </si>
  <si>
    <t>Z4716D19A7</t>
  </si>
  <si>
    <t>1615026259</t>
  </si>
  <si>
    <t>28/10/2015</t>
  </si>
  <si>
    <t>SIAE</t>
  </si>
  <si>
    <t>00987061009</t>
  </si>
  <si>
    <t>01336610587</t>
  </si>
  <si>
    <t>8A01090073</t>
  </si>
  <si>
    <t>09/11/2015</t>
  </si>
  <si>
    <t>15/12/2015</t>
  </si>
  <si>
    <t>0002142399</t>
  </si>
  <si>
    <t>FATT. IVA SPLIT P.</t>
  </si>
  <si>
    <t>Z3613B7719</t>
  </si>
  <si>
    <t>02066400405</t>
  </si>
  <si>
    <t>06188330150</t>
  </si>
  <si>
    <t>2</t>
  </si>
  <si>
    <t>11/10/2015</t>
  </si>
  <si>
    <t>CIG Z4B12975B1</t>
  </si>
  <si>
    <t>CIG Z480405F84</t>
  </si>
  <si>
    <t>TOTALI FATTURE:</t>
  </si>
  <si>
    <t>IND. TEMPESTIVITA' FATTURE:</t>
  </si>
  <si>
    <t>Tempestività dei Pagamenti - Elenco Mandati senza Fatture - Periodo 01/01/2015 - 31/12/2015</t>
  </si>
  <si>
    <t>OBIALERO STEFANIA pronta cassa</t>
  </si>
  <si>
    <t>BOLLO  AUTOCARRO ZA615EA</t>
  </si>
  <si>
    <t>CONSORZIO ACEA PINEROLESE</t>
  </si>
  <si>
    <t>APRILE, AGOSTO, SETTEMBRE, OTTOBRE, NOVEMBRE, DICEMBRE 2014</t>
  </si>
  <si>
    <t>COMUNE DI PINEROLO</t>
  </si>
  <si>
    <t>IMPEGNO SPESA CEM 2013</t>
  </si>
  <si>
    <t>FILLIOL LAURA</t>
  </si>
  <si>
    <t>SCAVALCO SEGRETARIO NOV DIC 2014</t>
  </si>
  <si>
    <t>REGIONE PIEMONTE (I.R.A.P.)</t>
  </si>
  <si>
    <t>IRAP MARZO ANNO 2015</t>
  </si>
  <si>
    <t>IRAP MARZO 2015</t>
  </si>
  <si>
    <t>INPDAP (C.P.D.E.L.) cod. Tesoreria 4056</t>
  </si>
  <si>
    <t>CPDEL MARZO 2015</t>
  </si>
  <si>
    <t>PROVV. N. 9 IRAP GENNAIO 2015</t>
  </si>
  <si>
    <t>PROVV. N. 14 IRAP FEBBRAIO 2015</t>
  </si>
  <si>
    <t>CALLIERO VALTER</t>
  </si>
  <si>
    <t>RIMBORSO VIAGGI GENNAIO - DICEMBRE 2014</t>
  </si>
  <si>
    <t>DICEMBRE ANNO 2014</t>
  </si>
  <si>
    <t>IRAP ANNO 2015</t>
  </si>
  <si>
    <t>VOLKSWAGEN BANK</t>
  </si>
  <si>
    <t>MANDATI A COPERTURA PROVVISORI N. 2 - 7 - 12 - 16</t>
  </si>
  <si>
    <t>14/05/2015</t>
  </si>
  <si>
    <t>IRAP ANNO 2015 stipendi mese di maggio</t>
  </si>
  <si>
    <t>DIVERSI</t>
  </si>
  <si>
    <t>Annullato x Duoplicazione Mandato 110</t>
  </si>
  <si>
    <t>CASSA DEPOSITI E PRESTITI C/C 29814</t>
  </si>
  <si>
    <t>QUOTA CAPITALE MUTUI CASSA DEPOSITI CON SCADENZA 30.06.2015 ACQUEDOTTO 4120525</t>
  </si>
  <si>
    <t>QUOTA CAPITALE MUTUI CASSA DEPOSITI CON SCADENZA 30.06.2015 STRADE 4130508/01</t>
  </si>
  <si>
    <t>QUOTA CAPITALE MUTUI CASSA DEPOSITI CON SCADENZA 30.06.2015 STRADE 4270400</t>
  </si>
  <si>
    <t>QUOTA CAPITALE MUTUI CASSA DEPOSITI CON SCADENZA 30.06.2015 PARCHEGGIO BORGATE 4555849</t>
  </si>
  <si>
    <t>QUOTA CAPITALE MUTUI CASSA DEPOSITI CON SCADENZA 30.06.2015 PSR MISURA 322 6002484</t>
  </si>
  <si>
    <t>QUOTA CAPITALE MUTUI CASSA DEPOSITI CON SCADENZA 30.06.2015 STRADE 4292310</t>
  </si>
  <si>
    <t>QUOTA CAPITALE MUTUI CASSA DEPOSITI CON SCADENZA 30.06.2015 ATTREZ. FORESTERIA 4469323</t>
  </si>
  <si>
    <t>CASSA DEPOSITI E PRESTITI C/C 20134 - mef</t>
  </si>
  <si>
    <t>QUOTA CAPITALE MUTUI MEF CON SCADENZA 30.06.2015 AREA ARTIGIANALE 4344008</t>
  </si>
  <si>
    <t>QUOTA CAPITALE MUTUI MEF CON SCADENZA 30.06.2015 FORESTERIA 4427580</t>
  </si>
  <si>
    <t>QUOTA INTERESSI SISTEMAZIONE STRADE SCADENZA 30.06.2015 POS. 4130508</t>
  </si>
  <si>
    <t>QUOTA INTERESSI SISTEMAZIONE STRADE SCADENZA 30.06.2015 POS. 4270400</t>
  </si>
  <si>
    <t>QUOTA INTERESSI SISTEMAZIONE STRADE SCADENZA 30.06.2015 POS. 4292310</t>
  </si>
  <si>
    <t>QUOTA INTERESSI MUTUO ACQUEDOTTO CON SCADENZA 30.06.2015 POS. 4120525</t>
  </si>
  <si>
    <t>QUOTA INTERESSI AREA ARTIGIANALE MUTUI SCADENZA 30.06.2015 POS. 4344008</t>
  </si>
  <si>
    <t>QUOTA INTERESSI MUTUI ATTREZZATURE FORESTERIA SCADENZA 30.06.2015</t>
  </si>
  <si>
    <t>QUOTA INTERESSI MUTUI ATTREZZATURE FORESTERIA SCADENZA 30.06.2015 POS. 4469323</t>
  </si>
  <si>
    <t>QUOTA INTERESSI MUTUI PARCHEGGIO BORGATA SCADENZA 30.06.2015 POS. 4555849</t>
  </si>
  <si>
    <t>QUOTA INTERESSI MUTUI PSR MISURA 322 POS. 6002484</t>
  </si>
  <si>
    <t>COMUNE DI PINASCA</t>
  </si>
  <si>
    <t>PARTECIPAZIONE ALLA CONVENZIONE SERVIZIO POLIZIA MUNICIPALE ANNO 2012</t>
  </si>
  <si>
    <t>PARTECIPAZIONE ALLA CONVENZIONE SERVIZIO ASS. POLIZIA MUNICIPALE ANNO 2013</t>
  </si>
  <si>
    <t>CONVENZIONE SERVIZIO ASS. POLIZIA MUNICIPALE ANNO 2014</t>
  </si>
  <si>
    <t>RIMBORSO SERVIZIO FINANZIARIO CONVENZIONE DIPENDENTE BARON QUOTA anno 2014</t>
  </si>
  <si>
    <t>RIMBORSO QUOTA anno 2014 CONVENZIONE SERVIZIO TECNICO DIPENDENTE CALLIERO</t>
  </si>
  <si>
    <t>COMUNE DI VILLAR PEROSA TESORERIA COMUNALE</t>
  </si>
  <si>
    <t>convenzione segretario comunale CARPINELLI RIMBORSO QUOTA 2011 E 2012</t>
  </si>
  <si>
    <t>PARTECIPAZIONE ALLA CONVENZIONE DEL SEGRETARIO COMUNALE ANNO 2011 E 2012</t>
  </si>
  <si>
    <t>COMUNE DI PRALI</t>
  </si>
  <si>
    <t>GESTIONE ASSOCIATA SCUOLA PRIMARIA 2013/2014 E ACCONTO 2014/2015</t>
  </si>
  <si>
    <t>COMUNE DI PERRERO</t>
  </si>
  <si>
    <t>GESTIONE ASSOCIATA SCUOLA MEDIA  2013/2014 GESTIONE ASSOCIATA SCUOLA MEDIA  2013/2014 GESTIONE ASSOCIATA SCUOLA MEDIA  2013/2014 GESTIONE ASSOCIATA SCUOLA MEDIA  2013/2014 GESTIONE ASSOCIATA SCUOLA MEDIA  2013/2014</t>
  </si>
  <si>
    <t>GESTIONE ASSOCIATA SCUOLA MEDIA  2013/2014 PIU' ACCONTO 2014/2015</t>
  </si>
  <si>
    <t>COMUNITA' MONTANA DEL PINEROLESE</t>
  </si>
  <si>
    <t>sicurezza sul lavoro - comunità montana 2012 RIMBORSO CORSO QUOTA MASSELLO</t>
  </si>
  <si>
    <t>sicurezza sul lavoro - comunità montana 2014</t>
  </si>
  <si>
    <t>sicurezza sul lavoro 2012</t>
  </si>
  <si>
    <t>sicurezza sul lavoro 2013</t>
  </si>
  <si>
    <t>sicurezza sul lavoro - comunità montana 2013 rimborso corsi</t>
  </si>
  <si>
    <t>piscina di valle 2012</t>
  </si>
  <si>
    <t>piscina di valle 2013</t>
  </si>
  <si>
    <t>spese piscina di valle 2013</t>
  </si>
  <si>
    <t>corsi di sci 2012/2013</t>
  </si>
  <si>
    <t>suap 2012</t>
  </si>
  <si>
    <t>CM CANILE 2013</t>
  </si>
  <si>
    <t>nucleo valutazione 2013 (Comunità montana)</t>
  </si>
  <si>
    <t>CM SUAP 2013 (Comunità montana)</t>
  </si>
  <si>
    <t>CM SUAP 2013</t>
  </si>
  <si>
    <t>CM NUCLEO VALUTAZIONE 2014</t>
  </si>
  <si>
    <t>CM SOCIALE 2013CM SOCIALE 2013comunità montana sociale 2013</t>
  </si>
  <si>
    <t>CM sociale 2013</t>
  </si>
  <si>
    <t>CM TPL 2007</t>
  </si>
  <si>
    <t>CM TPL 2008</t>
  </si>
  <si>
    <t>CM TPL 2009</t>
  </si>
  <si>
    <t>CM TPL 2010</t>
  </si>
  <si>
    <t>CM TPL 2011</t>
  </si>
  <si>
    <t>CM TPL 2012</t>
  </si>
  <si>
    <t>CM CANILE 2014CM CANILE 2014CM CANILE 2014</t>
  </si>
  <si>
    <t>CM CANILE 2014</t>
  </si>
  <si>
    <t>CM SOCIALE 2014</t>
  </si>
  <si>
    <t>cm spesa sociale ANNO 2014</t>
  </si>
  <si>
    <t>compenso comunità montana per 6° variante parziale 2012</t>
  </si>
  <si>
    <t>29/07/2015</t>
  </si>
  <si>
    <t>IRAP ANNO 2015 stipendi luglio 2015</t>
  </si>
  <si>
    <t>CHIATTONE ARCH. PAOLO</t>
  </si>
  <si>
    <t>PAGAMENTO PARCELLA N. 22 DEL 03.11.2014</t>
  </si>
  <si>
    <t>COMUNE DI BORGOSESIA</t>
  </si>
  <si>
    <t>RIMBORSO PER ERRATO VERSAMENTO IMU AL COMUNE DI MASSELLO DI FESTA ROVERE MARIA</t>
  </si>
  <si>
    <t>MANDATO AD INTEGRAZIONE MANDATO N. 200 DEL 30.06.2015 PER ERRATO IMPORTO (FATTURA 104/02 DEL 19.03.2015)</t>
  </si>
  <si>
    <t>IRAP SU STIPENDI MESE DI AGOSTO 2015</t>
  </si>
  <si>
    <t>IRAP STIPENDI AGOSTO 2015</t>
  </si>
  <si>
    <t>ISTIT. PER IL CREDITO SPORTIVO</t>
  </si>
  <si>
    <t>RATA MUTUO SCAD 30062015</t>
  </si>
  <si>
    <t>TESORERIA COMUNALE</t>
  </si>
  <si>
    <t>REGOLARIZZAZIONE SPESE BANCARIE TESORERIA</t>
  </si>
  <si>
    <t>REGOLARIZZAZIONE PROVVISORI TESORERIA</t>
  </si>
  <si>
    <t>TELECOM ITALIA S.P.A.</t>
  </si>
  <si>
    <t>PAGAMENTO TELEFONO            MANDATO 8002010001210080883410NOME TELECOMITALIA SPA2F 5</t>
  </si>
  <si>
    <t>PAGAMENTO ADUE                MANDATO 406904RA00001101089738NOME VOLKSWAGEN BANK GMBH2F 3B</t>
  </si>
  <si>
    <t>ENEL SERVIZIO ELETTRICO</t>
  </si>
  <si>
    <t>PAGAMENTI DIVERSI             MANDATO O563610436759152 NOME ENEL2F 3B A5</t>
  </si>
  <si>
    <t>SERVIZI DI IGIENE AMBIENTALE PAGAMENTO MENSILITA' MARZO APRILE 2015</t>
  </si>
  <si>
    <t>Z8815C1452</t>
  </si>
  <si>
    <t>PAGAMENTO REV. 277 + 335 GENNAIO E FEBBRAIO 15 CON ACCONTO DA 811.75 COMPRESO</t>
  </si>
  <si>
    <t>PAGAMENTO REVERSALE 532 DEL 23.06.2015 E 688 DEL 27.07.2015</t>
  </si>
  <si>
    <t>FONDAZIONE CENTRO CULTURALE VALDESE</t>
  </si>
  <si>
    <t>PROGETTO DI STUDIO E RICERCA CASTELLO DI BALZIGLIA EROGAZIONE SALDO DET. N. 43 DEL 26.08.2015</t>
  </si>
  <si>
    <t>SPESE BANCARIE COMMISSIONI SU MANDATI</t>
  </si>
  <si>
    <t>IMPR. GODINO DI GODINO ROBERTO</t>
  </si>
  <si>
    <t>rifacimento muri a secco lungo il sentiero Porrince -Occie (Riaccertamento Straordinario D.Lgs. 118/2011) SALDO FATTURA 53/14</t>
  </si>
  <si>
    <t>ZC3108DBEE</t>
  </si>
  <si>
    <t>IRAP UFFICIO RAGIONERIA DIPENDENTE DI ALTRA PA</t>
  </si>
  <si>
    <t>29/10/2015</t>
  </si>
  <si>
    <t>AGENZIA DELLE ENTRATE</t>
  </si>
  <si>
    <t>IMPEGNO DI SPESA E LIQUIDAZIONE IVA A DEBITO - PERIODO 3 TRIMESTRE 2015</t>
  </si>
  <si>
    <t>COMUNE DI MASSELLO ADDIZIONALE COMUNALE</t>
  </si>
  <si>
    <t>IMPEGNO DI SPESA E LIQUIDAZIONE A FAVORE DI POSTE ITALIANE S.P.A. PER REINTEGRO C/CREDITO SERVIZIO INVIO CORRISPONDENZA CIG Z79153E8DC</t>
  </si>
  <si>
    <t>IRAP ANNO 2015 STIPENDI EMSE DI NOVEMRBE 2015</t>
  </si>
  <si>
    <t>BALLARIO GIUSEPPE Studio tecnico geom.</t>
  </si>
  <si>
    <t>COMPENSO BALLARIO PER ESPROPRIO FATT. 24/2012</t>
  </si>
  <si>
    <t>PAGAMENTO FATT. 24/2012</t>
  </si>
  <si>
    <t>COMPENSO BALLARIO PER ESPROPRIO</t>
  </si>
  <si>
    <t>REYMONDO ELENA</t>
  </si>
  <si>
    <t>PRESTAZIONE DI LAVORO OCCASIONALE</t>
  </si>
  <si>
    <t>Z98172B748</t>
  </si>
  <si>
    <t>22/11/2015</t>
  </si>
  <si>
    <t>TERZOLO PAOLO</t>
  </si>
  <si>
    <t>Parcella 25 del 07.08.2015 roccias-Balziglia, Ghinivert, Occie, Reynaud OC31/2010</t>
  </si>
  <si>
    <t>Parcella n. 25 del 07.08.2012</t>
  </si>
  <si>
    <t>Parcella n. 25 del 07.08.2015</t>
  </si>
  <si>
    <t>parcella 6 del 27.05.2013</t>
  </si>
  <si>
    <t>Parcella 6 del 27.05.2013</t>
  </si>
  <si>
    <t>parcella n. 3 del 15.02.2012</t>
  </si>
  <si>
    <t>parcella n. 3/2015</t>
  </si>
  <si>
    <t>PAGAMENTO REVERSALI N. 766 DEL 25.08.2015 E 831 DEL 24.09.2015</t>
  </si>
  <si>
    <t>COMUNE DI USSEAUX</t>
  </si>
  <si>
    <t>RIMBORSO COMANDO BERTALOT LUISA</t>
  </si>
  <si>
    <t>IRAP COMPENSO ELENA REYMONDO</t>
  </si>
  <si>
    <t>AON s.r.l.</t>
  </si>
  <si>
    <t>Polizze assicurazioni RC e assicurazioni automezzi. Liquidazione  premi assicurativi.</t>
  </si>
  <si>
    <t>Z1916F76F3</t>
  </si>
  <si>
    <t>QUOTA INTERESSI MUTUI PISTA A REGOLARIZZAZIONE MESE DI GIUGNO</t>
  </si>
  <si>
    <t>RATA MUTUO SCAD 31.12.2015</t>
  </si>
  <si>
    <t>quota interessi mutui scadenza 31.12.2015</t>
  </si>
  <si>
    <t>quota capitale mutui area artigianale scadenza 31.12.2015</t>
  </si>
  <si>
    <t>quota capitale mutuo foresteria scadenza 31.12.2015</t>
  </si>
  <si>
    <t>QUOTA INTERESSI MUTUI AREA ARTIGIANALE SCADENZA 31.12.2015</t>
  </si>
  <si>
    <t>QUOTA INTERESSI MUTUI FORESTERIA SCADENZA 31.12.2015</t>
  </si>
  <si>
    <t>quota capitale mutui con scadenza 31.12.2015 ACQUEDOTTO</t>
  </si>
  <si>
    <t>quota capitale mutui con scadenza 31.12.2015 STRADE</t>
  </si>
  <si>
    <t>quota capitale mutui con scadenza 31.12.2015 PARCHEGGI</t>
  </si>
  <si>
    <t>QUOTA INTERESSI MUTUI ACQUEDOTTO SCADENZA 31.12.2015</t>
  </si>
  <si>
    <t>QUOTA INTERESSI MUTUI STRADE SCADENZA 31.12.2015</t>
  </si>
  <si>
    <t>RATA INTERESSI MUTUI FORESTERIA SCADENZA 31.12.2015</t>
  </si>
  <si>
    <t>RATA INTERESSI MUTUI PARCHEGGIO SCADENZA 31.12.2015</t>
  </si>
  <si>
    <t>QUITA INTERESSI MUTUI PSR MIS. 322 SCADENZA 31.12.2015</t>
  </si>
  <si>
    <t>SPESE BANCARIE COMMISSIONI</t>
  </si>
  <si>
    <t>COM. MONTANA: MIGLIORAM. VIABILITA' AGROSILVOPASTORALE SALDO</t>
  </si>
  <si>
    <t>SPORTELLO FORESTALE ANNI 2012 2013 2014 2015</t>
  </si>
  <si>
    <t>PISCINA 2014</t>
  </si>
  <si>
    <t>SUAP 2014</t>
  </si>
  <si>
    <t>QUOTA LEGA CANI 2015</t>
  </si>
  <si>
    <t>QUOTA SERVIZI SOCIALI 2015</t>
  </si>
  <si>
    <t>RIPARTO RETE SENTIERISTICA 2012</t>
  </si>
  <si>
    <t>SERVIZI SOCIALI ANNO 2015</t>
  </si>
  <si>
    <t>INTERVENTI DI RIPRISTINO VIABILITA' AGROSILVOPASTORALI</t>
  </si>
  <si>
    <t>Pagamento Fatture come da tabella allegata</t>
  </si>
  <si>
    <t>PAGAMENTO REVERSALE N. 979 DEL 19.11.2015</t>
  </si>
  <si>
    <t>PAGAMENTO REVERSALE N. 925 DEL 02.11.2015</t>
  </si>
  <si>
    <t>z0c1297561</t>
  </si>
  <si>
    <t xml:space="preserve"> GIUSEPPE FINELLO</t>
  </si>
  <si>
    <t>Pagamento parcella 27 del 26.06.2015</t>
  </si>
  <si>
    <t>Z400C7EB17</t>
  </si>
  <si>
    <t>CASETTA LUIGI UMBERTO</t>
  </si>
  <si>
    <t>PAGAMENTO PARCELLA N.17 PA DEL 04.12.2015</t>
  </si>
  <si>
    <t>Z4C0DF5ADF</t>
  </si>
  <si>
    <t>PAGAMENTO PARCELLA 4/PA DEL 24.06.2015</t>
  </si>
  <si>
    <t>IRAP ANNO 2015 stip dicembre 2015</t>
  </si>
  <si>
    <t>IRAP COMPENSO SEGRETARIO SCAVALCO</t>
  </si>
  <si>
    <t>Mandato annullato</t>
  </si>
  <si>
    <t>ZF40DD198E</t>
  </si>
  <si>
    <t>ILLUMINAZIONE PUBBLICA 2015</t>
  </si>
  <si>
    <t>ILLUMINAZIONE PUBBLICA - LOC MOLINO - GESTIONE IMPIANTI</t>
  </si>
  <si>
    <t>17/12/2015</t>
  </si>
  <si>
    <t>LUCILLA TRON</t>
  </si>
  <si>
    <t>RIMBORSO TARI E TARSU PER SOMME NON DOVUTE ANNI 2010 - 2014</t>
  </si>
  <si>
    <t>MARCO MOTTA</t>
  </si>
  <si>
    <t>ANGELO PASTORINO</t>
  </si>
  <si>
    <t>PIER EMILIO TRON</t>
  </si>
  <si>
    <t>PAOLO ENRICO TRON</t>
  </si>
  <si>
    <t>ROSTAN EDMONDO</t>
  </si>
  <si>
    <t>CATTARINICH SILVIO</t>
  </si>
  <si>
    <t>COMMISSIONI SU BONIFICI</t>
  </si>
  <si>
    <t>regolarizzazione RID MANDATO O563610436759152 NOME ENEL2F 3B A5</t>
  </si>
  <si>
    <t>MANDATO 406904RA00001101089738NOME VOLKSWAGEN BANK GMBH2F 3B - +mandato478</t>
  </si>
  <si>
    <t>MANDATO 406904RA00001101089738NOME VOLKSWAGEN BANK GMBH2F 3B +mandato477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</si>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</sst>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25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0" applyNumberFormat="1" applyFont="1" applyFill="1" applyBorder="1" applyAlignment="1" applyProtection="1">
      <alignment horizontal="center" vertical="center"/>
    </xf>
    <xf numFmtId="4" fontId="18" fillId="0" borderId="13" xfId="30" applyNumberFormat="1" applyFont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 wrapText="1"/>
    </xf>
    <xf numFmtId="4" fontId="27" fillId="25" borderId="14" xfId="31" applyNumberFormat="1" applyFont="1" applyFill="1" applyBorder="1" applyAlignment="1" applyProtection="1">
      <alignment horizontal="center" vertical="center" wrapText="1"/>
    </xf>
    <xf numFmtId="4" fontId="22" fillId="0" borderId="0" xfId="30" applyNumberFormat="1" applyFont="1" applyBorder="1" applyAlignment="1" applyProtection="1">
      <alignment horizontal="center" vertical="center"/>
    </xf>
    <xf numFmtId="49" fontId="22" fillId="29" borderId="15" xfId="31" applyNumberFormat="1" applyFont="1" applyFill="1" applyBorder="1" applyAlignment="1" applyProtection="1">
      <alignment horizontal="center" vertical="center"/>
    </xf>
    <xf numFmtId="49" fontId="22" fillId="30" borderId="15" xfId="30" applyNumberFormat="1" applyFont="1" applyFill="1" applyBorder="1" applyAlignment="1" applyProtection="1">
      <alignment horizontal="center" vertical="center" wrapText="1"/>
    </xf>
    <xf numFmtId="14" fontId="2" fillId="0" borderId="21" xfId="30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1" borderId="14" xfId="0" applyNumberFormat="1" applyFont="1" applyFill="1" applyBorder="1" applyAlignment="1">
      <alignment vertical="center"/>
    </xf>
    <xf numFmtId="3" fontId="1" fillId="31" borderId="14" xfId="0" applyNumberFormat="1" applyFont="1" applyFill="1" applyBorder="1" applyAlignment="1">
      <alignment vertical="center"/>
    </xf>
    <xf numFmtId="49" fontId="23" fillId="28" borderId="22" xfId="0" applyNumberFormat="1" applyFont="1" applyFill="1" applyBorder="1" applyAlignment="1">
      <alignment horizontal="center"/>
    </xf>
    <xf numFmtId="0" fontId="24" fillId="28" borderId="23" xfId="0" applyFont="1" applyFill="1" applyBorder="1" applyAlignment="1">
      <alignment horizontal="center"/>
    </xf>
    <xf numFmtId="0" fontId="24" fillId="28" borderId="24" xfId="0" applyFont="1" applyFill="1" applyBorder="1" applyAlignment="1">
      <alignment horizontal="center"/>
    </xf>
    <xf numFmtId="49" fontId="25" fillId="0" borderId="22" xfId="0" applyNumberFormat="1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0" fontId="18" fillId="0" borderId="21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vertical="center"/>
    </xf>
    <xf numFmtId="0" fontId="2" fillId="0" borderId="21" xfId="30" applyBorder="1" applyAlignment="1">
      <alignment vertical="center"/>
    </xf>
    <xf numFmtId="0" fontId="21" fillId="28" borderId="25" xfId="30" applyNumberFormat="1" applyFont="1" applyFill="1" applyBorder="1" applyAlignment="1">
      <alignment horizontal="center" vertical="center"/>
    </xf>
    <xf numFmtId="0" fontId="2" fillId="0" borderId="20" xfId="30" applyBorder="1" applyAlignment="1">
      <alignment horizontal="center" vertical="center"/>
    </xf>
    <xf numFmtId="0" fontId="2" fillId="0" borderId="21" xfId="30" applyBorder="1" applyAlignment="1">
      <alignment horizontal="center" vertical="center"/>
    </xf>
    <xf numFmtId="0" fontId="18" fillId="0" borderId="20" xfId="30" applyNumberFormat="1" applyFont="1" applyBorder="1" applyAlignment="1">
      <alignment horizontal="center" vertical="center"/>
    </xf>
    <xf numFmtId="14" fontId="2" fillId="0" borderId="25" xfId="30" applyNumberFormat="1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8" fillId="0" borderId="20" xfId="30" applyNumberFormat="1" applyFont="1" applyBorder="1" applyAlignment="1" applyProtection="1">
      <alignment horizontal="center" vertical="center"/>
    </xf>
    <xf numFmtId="0" fontId="18" fillId="0" borderId="21" xfId="30" applyNumberFormat="1" applyFont="1" applyBorder="1" applyAlignment="1" applyProtection="1">
      <alignment horizontal="center" vertical="center"/>
    </xf>
    <xf numFmtId="0" fontId="2" fillId="0" borderId="20" xfId="30" applyBorder="1" applyAlignment="1" applyProtection="1">
      <alignment vertical="center"/>
    </xf>
    <xf numFmtId="0" fontId="0" fillId="0" borderId="21" xfId="0" applyBorder="1" applyAlignment="1">
      <alignment vertical="center"/>
    </xf>
    <xf numFmtId="0" fontId="21" fillId="28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0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14" fontId="18" fillId="0" borderId="22" xfId="30" applyNumberFormat="1" applyFont="1" applyBorder="1" applyAlignment="1" applyProtection="1">
      <alignment horizontal="center" vertical="center" wrapText="1"/>
    </xf>
    <xf numFmtId="0" fontId="18" fillId="0" borderId="23" xfId="3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32" borderId="25" xfId="30" applyNumberFormat="1" applyFont="1" applyFill="1" applyBorder="1" applyAlignment="1" applyProtection="1">
      <alignment horizontal="left" vertical="center"/>
    </xf>
    <xf numFmtId="0" fontId="0" fillId="32" borderId="20" xfId="0" applyFill="1" applyBorder="1" applyAlignment="1">
      <alignment horizontal="left"/>
    </xf>
    <xf numFmtId="0" fontId="0" fillId="32" borderId="21" xfId="0" applyFill="1" applyBorder="1" applyAlignment="1">
      <alignment horizontal="left"/>
    </xf>
    <xf numFmtId="0" fontId="18" fillId="33" borderId="25" xfId="30" applyNumberFormat="1" applyFont="1" applyFill="1" applyBorder="1" applyAlignment="1" applyProtection="1">
      <alignment horizontal="center" vertical="center"/>
    </xf>
    <xf numFmtId="0" fontId="0" fillId="33" borderId="20" xfId="0" applyFill="1" applyBorder="1" applyAlignment="1"/>
    <xf numFmtId="0" fontId="0" fillId="33" borderId="21" xfId="0" applyFill="1" applyBorder="1" applyAlignment="1"/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34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34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50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</row>
    <row r="2" spans="1:12" s="62" customFormat="1" ht="23.1" customHeight="1">
      <c r="A2" s="153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5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161" t="s">
        <v>12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3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156" t="s">
        <v>55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3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65" t="s">
        <v>13</v>
      </c>
      <c r="AB4" s="162"/>
      <c r="AC4" s="162"/>
      <c r="AD4" s="162"/>
      <c r="AE4" s="162"/>
      <c r="AF4" s="162"/>
      <c r="AG4" s="166"/>
      <c r="AH4" s="32">
        <v>30</v>
      </c>
    </row>
    <row r="5" spans="1:34" s="15" customFormat="1" ht="23.1" customHeight="1">
      <c r="A5" s="156" t="s">
        <v>14</v>
      </c>
      <c r="B5" s="164"/>
      <c r="C5" s="157"/>
      <c r="D5" s="156" t="s">
        <v>15</v>
      </c>
      <c r="E5" s="164"/>
      <c r="F5" s="164"/>
      <c r="G5" s="164"/>
      <c r="H5" s="157"/>
      <c r="I5" s="156" t="s">
        <v>16</v>
      </c>
      <c r="J5" s="164"/>
      <c r="K5" s="157"/>
      <c r="L5" s="156" t="s">
        <v>1</v>
      </c>
      <c r="M5" s="164"/>
      <c r="N5" s="164"/>
      <c r="O5" s="156" t="s">
        <v>17</v>
      </c>
      <c r="P5" s="157"/>
      <c r="Q5" s="156" t="s">
        <v>18</v>
      </c>
      <c r="R5" s="164"/>
      <c r="S5" s="164"/>
      <c r="T5" s="157"/>
      <c r="U5" s="156" t="s">
        <v>19</v>
      </c>
      <c r="V5" s="164"/>
      <c r="W5" s="164"/>
      <c r="X5" s="58" t="s">
        <v>47</v>
      </c>
      <c r="Y5" s="156" t="s">
        <v>20</v>
      </c>
      <c r="Z5" s="157"/>
      <c r="AA5" s="158" t="s">
        <v>41</v>
      </c>
      <c r="AB5" s="159"/>
      <c r="AC5" s="159"/>
      <c r="AD5" s="159"/>
      <c r="AE5" s="159"/>
      <c r="AF5" s="159"/>
      <c r="AG5" s="159"/>
      <c r="AH5" s="160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U5:W5"/>
    <mergeCell ref="AA4:AG4"/>
    <mergeCell ref="Y5:Z5"/>
    <mergeCell ref="AA5:AH5"/>
    <mergeCell ref="A1:AH1"/>
    <mergeCell ref="A3:AH3"/>
    <mergeCell ref="A5:C5"/>
    <mergeCell ref="D5:H5"/>
    <mergeCell ref="I5:K5"/>
    <mergeCell ref="L5:N5"/>
    <mergeCell ref="O5:P5"/>
    <mergeCell ref="Q5:T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50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70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153" t="s">
        <v>54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69"/>
      <c r="P3" s="169"/>
      <c r="Q3" s="169"/>
      <c r="R3" s="170"/>
    </row>
    <row r="4" spans="1:18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70"/>
    </row>
    <row r="5" spans="1:18" s="62" customFormat="1" ht="23.1" customHeight="1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71" t="s">
        <v>13</v>
      </c>
      <c r="L5" s="172"/>
      <c r="M5" s="172"/>
      <c r="N5" s="172"/>
      <c r="O5" s="172"/>
      <c r="P5" s="172"/>
      <c r="Q5" s="173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90"/>
  <sheetViews>
    <sheetView showGridLines="0" tabSelected="1" zoomScaleNormal="100" workbookViewId="0">
      <selection sqref="A1:AI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16384" width="9.140625" style="107"/>
  </cols>
  <sheetData>
    <row r="1" spans="1:35" s="90" customFormat="1" ht="23.1" customHeight="1">
      <c r="A1" s="178" t="s">
        <v>73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0"/>
    </row>
    <row r="2" spans="1:35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5" s="90" customFormat="1" ht="23.1" customHeight="1">
      <c r="A3" s="158" t="s">
        <v>74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2"/>
    </row>
    <row r="4" spans="1:35" s="90" customFormat="1" ht="15" customHeight="1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165"/>
      <c r="AE4" s="183"/>
      <c r="AF4" s="183"/>
      <c r="AG4" s="183"/>
      <c r="AH4" s="184"/>
      <c r="AI4" s="177"/>
    </row>
    <row r="5" spans="1:35" s="90" customFormat="1" ht="23.1" customHeight="1">
      <c r="A5" s="158" t="s">
        <v>14</v>
      </c>
      <c r="B5" s="174"/>
      <c r="C5" s="175"/>
      <c r="D5" s="158" t="s">
        <v>15</v>
      </c>
      <c r="E5" s="174"/>
      <c r="F5" s="174"/>
      <c r="G5" s="174"/>
      <c r="H5" s="174"/>
      <c r="I5" s="174"/>
      <c r="J5" s="174"/>
      <c r="K5" s="175"/>
      <c r="L5" s="158" t="s">
        <v>16</v>
      </c>
      <c r="M5" s="174"/>
      <c r="N5" s="175"/>
      <c r="O5" s="158" t="s">
        <v>1</v>
      </c>
      <c r="P5" s="174"/>
      <c r="Q5" s="174"/>
      <c r="R5" s="158" t="s">
        <v>17</v>
      </c>
      <c r="S5" s="175"/>
      <c r="T5" s="158" t="s">
        <v>18</v>
      </c>
      <c r="U5" s="174"/>
      <c r="V5" s="174"/>
      <c r="W5" s="175"/>
      <c r="X5" s="158" t="s">
        <v>19</v>
      </c>
      <c r="Y5" s="174"/>
      <c r="Z5" s="174"/>
      <c r="AA5" s="103" t="s">
        <v>47</v>
      </c>
      <c r="AB5" s="158" t="s">
        <v>20</v>
      </c>
      <c r="AC5" s="175"/>
      <c r="AD5" s="158" t="s">
        <v>62</v>
      </c>
      <c r="AE5" s="176"/>
      <c r="AF5" s="176"/>
      <c r="AG5" s="176"/>
      <c r="AH5" s="176"/>
      <c r="AI5" s="177"/>
    </row>
    <row r="6" spans="1:35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64</v>
      </c>
      <c r="H6" s="106" t="s">
        <v>65</v>
      </c>
      <c r="I6" s="142" t="s">
        <v>66</v>
      </c>
      <c r="J6" s="141" t="s">
        <v>67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56</v>
      </c>
      <c r="AE6" s="127" t="s">
        <v>57</v>
      </c>
      <c r="AF6" s="127" t="s">
        <v>59</v>
      </c>
      <c r="AG6" s="128" t="s">
        <v>58</v>
      </c>
      <c r="AH6" s="131" t="s">
        <v>60</v>
      </c>
      <c r="AI6" s="129" t="s">
        <v>63</v>
      </c>
    </row>
    <row r="7" spans="1:35">
      <c r="A7" s="108"/>
      <c r="B7" s="108"/>
      <c r="C7" s="109"/>
      <c r="D7" s="110"/>
      <c r="E7" s="109"/>
      <c r="F7" s="111"/>
      <c r="G7" s="112"/>
      <c r="H7" s="112"/>
      <c r="I7" s="143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5">
      <c r="A8" s="108">
        <v>2014</v>
      </c>
      <c r="B8" s="108">
        <v>26</v>
      </c>
      <c r="C8" s="109" t="s">
        <v>75</v>
      </c>
      <c r="D8" s="194" t="s">
        <v>76</v>
      </c>
      <c r="E8" s="109" t="s">
        <v>77</v>
      </c>
      <c r="F8" s="111" t="s">
        <v>78</v>
      </c>
      <c r="G8" s="112">
        <v>73.2</v>
      </c>
      <c r="H8" s="112">
        <v>13.2</v>
      </c>
      <c r="I8" s="143" t="s">
        <v>79</v>
      </c>
      <c r="J8" s="112">
        <f>IF(I8="SI", G8-H8,G8)</f>
        <v>73.2</v>
      </c>
      <c r="K8" s="195" t="s">
        <v>80</v>
      </c>
      <c r="L8" s="108">
        <v>0</v>
      </c>
      <c r="M8" s="108">
        <v>0</v>
      </c>
      <c r="N8" s="109"/>
      <c r="O8" s="111" t="s">
        <v>81</v>
      </c>
      <c r="P8" s="109" t="s">
        <v>82</v>
      </c>
      <c r="Q8" s="109" t="s">
        <v>80</v>
      </c>
      <c r="R8" s="108" t="s">
        <v>83</v>
      </c>
      <c r="S8" s="111" t="s">
        <v>83</v>
      </c>
      <c r="T8" s="108">
        <v>1010203</v>
      </c>
      <c r="U8" s="108">
        <v>140</v>
      </c>
      <c r="V8" s="108">
        <v>450</v>
      </c>
      <c r="W8" s="108">
        <v>2</v>
      </c>
      <c r="X8" s="113">
        <v>2015</v>
      </c>
      <c r="Y8" s="113">
        <v>25</v>
      </c>
      <c r="Z8" s="113">
        <v>0</v>
      </c>
      <c r="AA8" s="114" t="s">
        <v>84</v>
      </c>
      <c r="AB8" s="108">
        <v>122</v>
      </c>
      <c r="AC8" s="109" t="s">
        <v>85</v>
      </c>
      <c r="AD8" s="196" t="s">
        <v>86</v>
      </c>
      <c r="AE8" s="196" t="s">
        <v>85</v>
      </c>
      <c r="AF8" s="197">
        <f>AE8-AD8</f>
        <v>459</v>
      </c>
      <c r="AG8" s="198">
        <f>IF(AI8="SI", 0,J8)</f>
        <v>73.2</v>
      </c>
      <c r="AH8" s="199">
        <f>AG8*AF8</f>
        <v>33598.800000000003</v>
      </c>
      <c r="AI8" s="200"/>
    </row>
    <row r="9" spans="1:35">
      <c r="A9" s="108">
        <v>2014</v>
      </c>
      <c r="B9" s="108">
        <v>59</v>
      </c>
      <c r="C9" s="109" t="s">
        <v>87</v>
      </c>
      <c r="D9" s="194" t="s">
        <v>88</v>
      </c>
      <c r="E9" s="109" t="s">
        <v>89</v>
      </c>
      <c r="F9" s="111" t="s">
        <v>90</v>
      </c>
      <c r="G9" s="112">
        <v>199.37</v>
      </c>
      <c r="H9" s="112">
        <v>0</v>
      </c>
      <c r="I9" s="143" t="s">
        <v>79</v>
      </c>
      <c r="J9" s="112">
        <f>IF(I9="SI", G9-H9,G9)</f>
        <v>199.37</v>
      </c>
      <c r="K9" s="195" t="s">
        <v>80</v>
      </c>
      <c r="L9" s="108">
        <v>0</v>
      </c>
      <c r="M9" s="108">
        <v>0</v>
      </c>
      <c r="N9" s="109"/>
      <c r="O9" s="111" t="s">
        <v>91</v>
      </c>
      <c r="P9" s="109" t="s">
        <v>92</v>
      </c>
      <c r="Q9" s="109" t="s">
        <v>80</v>
      </c>
      <c r="R9" s="108" t="s">
        <v>83</v>
      </c>
      <c r="S9" s="111" t="s">
        <v>83</v>
      </c>
      <c r="T9" s="108">
        <v>1010303</v>
      </c>
      <c r="U9" s="108">
        <v>250</v>
      </c>
      <c r="V9" s="108">
        <v>1280</v>
      </c>
      <c r="W9" s="108">
        <v>1</v>
      </c>
      <c r="X9" s="113">
        <v>2014</v>
      </c>
      <c r="Y9" s="113">
        <v>359</v>
      </c>
      <c r="Z9" s="113">
        <v>0</v>
      </c>
      <c r="AA9" s="114" t="s">
        <v>93</v>
      </c>
      <c r="AB9" s="108">
        <v>3</v>
      </c>
      <c r="AC9" s="109" t="s">
        <v>93</v>
      </c>
      <c r="AD9" s="196" t="s">
        <v>94</v>
      </c>
      <c r="AE9" s="196" t="s">
        <v>93</v>
      </c>
      <c r="AF9" s="197">
        <f>AE9-AD9</f>
        <v>272</v>
      </c>
      <c r="AG9" s="198">
        <f>IF(AI9="SI", 0,J9)</f>
        <v>199.37</v>
      </c>
      <c r="AH9" s="199">
        <f>AG9*AF9</f>
        <v>54228.639999999999</v>
      </c>
      <c r="AI9" s="200"/>
    </row>
    <row r="10" spans="1:35">
      <c r="A10" s="108">
        <v>2014</v>
      </c>
      <c r="B10" s="108">
        <v>73</v>
      </c>
      <c r="C10" s="109" t="s">
        <v>95</v>
      </c>
      <c r="D10" s="194" t="s">
        <v>96</v>
      </c>
      <c r="E10" s="109" t="s">
        <v>97</v>
      </c>
      <c r="F10" s="111" t="s">
        <v>98</v>
      </c>
      <c r="G10" s="112">
        <v>36.6</v>
      </c>
      <c r="H10" s="112">
        <v>6.6</v>
      </c>
      <c r="I10" s="143" t="s">
        <v>79</v>
      </c>
      <c r="J10" s="112">
        <f>IF(I10="SI", G10-H10,G10)</f>
        <v>36.6</v>
      </c>
      <c r="K10" s="195" t="s">
        <v>80</v>
      </c>
      <c r="L10" s="108">
        <v>0</v>
      </c>
      <c r="M10" s="108">
        <v>0</v>
      </c>
      <c r="N10" s="109"/>
      <c r="O10" s="111" t="s">
        <v>99</v>
      </c>
      <c r="P10" s="109" t="s">
        <v>80</v>
      </c>
      <c r="Q10" s="109" t="s">
        <v>80</v>
      </c>
      <c r="R10" s="108" t="s">
        <v>83</v>
      </c>
      <c r="S10" s="111" t="s">
        <v>83</v>
      </c>
      <c r="T10" s="108">
        <v>1040202</v>
      </c>
      <c r="U10" s="108">
        <v>1560</v>
      </c>
      <c r="V10" s="108">
        <v>2186</v>
      </c>
      <c r="W10" s="108">
        <v>99</v>
      </c>
      <c r="X10" s="113">
        <v>2014</v>
      </c>
      <c r="Y10" s="113">
        <v>387</v>
      </c>
      <c r="Z10" s="113">
        <v>0</v>
      </c>
      <c r="AA10" s="114" t="s">
        <v>93</v>
      </c>
      <c r="AB10" s="108">
        <v>6</v>
      </c>
      <c r="AC10" s="109" t="s">
        <v>93</v>
      </c>
      <c r="AD10" s="196" t="s">
        <v>100</v>
      </c>
      <c r="AE10" s="196" t="s">
        <v>93</v>
      </c>
      <c r="AF10" s="197">
        <f>AE10-AD10</f>
        <v>251</v>
      </c>
      <c r="AG10" s="198">
        <f>IF(AI10="SI", 0,J10)</f>
        <v>36.6</v>
      </c>
      <c r="AH10" s="199">
        <f>AG10*AF10</f>
        <v>9186.6</v>
      </c>
      <c r="AI10" s="200"/>
    </row>
    <row r="11" spans="1:35">
      <c r="A11" s="108">
        <v>2014</v>
      </c>
      <c r="B11" s="108">
        <v>108</v>
      </c>
      <c r="C11" s="109" t="s">
        <v>101</v>
      </c>
      <c r="D11" s="194" t="s">
        <v>102</v>
      </c>
      <c r="E11" s="109" t="s">
        <v>103</v>
      </c>
      <c r="F11" s="111" t="s">
        <v>104</v>
      </c>
      <c r="G11" s="112">
        <v>1955.66</v>
      </c>
      <c r="H11" s="112">
        <v>352.66</v>
      </c>
      <c r="I11" s="143" t="s">
        <v>79</v>
      </c>
      <c r="J11" s="112">
        <f>IF(I11="SI", G11-H11,G11)</f>
        <v>1955.66</v>
      </c>
      <c r="K11" s="195" t="s">
        <v>80</v>
      </c>
      <c r="L11" s="108">
        <v>2014</v>
      </c>
      <c r="M11" s="108">
        <v>840</v>
      </c>
      <c r="N11" s="109" t="s">
        <v>105</v>
      </c>
      <c r="O11" s="111" t="s">
        <v>106</v>
      </c>
      <c r="P11" s="109" t="s">
        <v>107</v>
      </c>
      <c r="Q11" s="109" t="s">
        <v>80</v>
      </c>
      <c r="R11" s="108" t="s">
        <v>83</v>
      </c>
      <c r="S11" s="111" t="s">
        <v>83</v>
      </c>
      <c r="T11" s="108">
        <v>1010203</v>
      </c>
      <c r="U11" s="108">
        <v>140</v>
      </c>
      <c r="V11" s="108">
        <v>450</v>
      </c>
      <c r="W11" s="108">
        <v>2</v>
      </c>
      <c r="X11" s="113">
        <v>2015</v>
      </c>
      <c r="Y11" s="113">
        <v>27</v>
      </c>
      <c r="Z11" s="113">
        <v>0</v>
      </c>
      <c r="AA11" s="114" t="s">
        <v>84</v>
      </c>
      <c r="AB11" s="108">
        <v>130</v>
      </c>
      <c r="AC11" s="109" t="s">
        <v>85</v>
      </c>
      <c r="AD11" s="196" t="s">
        <v>108</v>
      </c>
      <c r="AE11" s="196" t="s">
        <v>85</v>
      </c>
      <c r="AF11" s="197">
        <f>AE11-AD11</f>
        <v>290</v>
      </c>
      <c r="AG11" s="198">
        <f>IF(AI11="SI", 0,J11)</f>
        <v>1955.66</v>
      </c>
      <c r="AH11" s="199">
        <f>AG11*AF11</f>
        <v>567141.4</v>
      </c>
      <c r="AI11" s="200"/>
    </row>
    <row r="12" spans="1:35">
      <c r="A12" s="108">
        <v>2014</v>
      </c>
      <c r="B12" s="108">
        <v>120</v>
      </c>
      <c r="C12" s="109" t="s">
        <v>109</v>
      </c>
      <c r="D12" s="194" t="s">
        <v>110</v>
      </c>
      <c r="E12" s="109" t="s">
        <v>111</v>
      </c>
      <c r="F12" s="111" t="s">
        <v>112</v>
      </c>
      <c r="G12" s="112">
        <v>122</v>
      </c>
      <c r="H12" s="112">
        <v>0</v>
      </c>
      <c r="I12" s="143" t="s">
        <v>79</v>
      </c>
      <c r="J12" s="112">
        <f>IF(I12="SI", G12-H12,G12)</f>
        <v>122</v>
      </c>
      <c r="K12" s="195" t="s">
        <v>80</v>
      </c>
      <c r="L12" s="108">
        <v>2014</v>
      </c>
      <c r="M12" s="108">
        <v>905</v>
      </c>
      <c r="N12" s="109" t="s">
        <v>109</v>
      </c>
      <c r="O12" s="111" t="s">
        <v>81</v>
      </c>
      <c r="P12" s="109" t="s">
        <v>82</v>
      </c>
      <c r="Q12" s="109" t="s">
        <v>80</v>
      </c>
      <c r="R12" s="108" t="s">
        <v>83</v>
      </c>
      <c r="S12" s="111" t="s">
        <v>83</v>
      </c>
      <c r="T12" s="108">
        <v>1010105</v>
      </c>
      <c r="U12" s="108">
        <v>50</v>
      </c>
      <c r="V12" s="108">
        <v>600</v>
      </c>
      <c r="W12" s="108">
        <v>99</v>
      </c>
      <c r="X12" s="113">
        <v>2014</v>
      </c>
      <c r="Y12" s="113">
        <v>352</v>
      </c>
      <c r="Z12" s="113">
        <v>0</v>
      </c>
      <c r="AA12" s="114" t="s">
        <v>93</v>
      </c>
      <c r="AB12" s="108">
        <v>7</v>
      </c>
      <c r="AC12" s="109" t="s">
        <v>93</v>
      </c>
      <c r="AD12" s="196" t="s">
        <v>113</v>
      </c>
      <c r="AE12" s="196" t="s">
        <v>93</v>
      </c>
      <c r="AF12" s="197">
        <f>AE12-AD12</f>
        <v>181</v>
      </c>
      <c r="AG12" s="198">
        <f>IF(AI12="SI", 0,J12)</f>
        <v>122</v>
      </c>
      <c r="AH12" s="199">
        <f>AG12*AF12</f>
        <v>22082</v>
      </c>
      <c r="AI12" s="200"/>
    </row>
    <row r="13" spans="1:35">
      <c r="A13" s="108">
        <v>2014</v>
      </c>
      <c r="B13" s="108">
        <v>128</v>
      </c>
      <c r="C13" s="109" t="s">
        <v>109</v>
      </c>
      <c r="D13" s="194" t="s">
        <v>114</v>
      </c>
      <c r="E13" s="109" t="s">
        <v>103</v>
      </c>
      <c r="F13" s="111" t="s">
        <v>115</v>
      </c>
      <c r="G13" s="112">
        <v>256</v>
      </c>
      <c r="H13" s="112">
        <v>46.16</v>
      </c>
      <c r="I13" s="143" t="s">
        <v>79</v>
      </c>
      <c r="J13" s="112">
        <f>IF(I13="SI", G13-H13,G13)</f>
        <v>256</v>
      </c>
      <c r="K13" s="195" t="s">
        <v>116</v>
      </c>
      <c r="L13" s="108">
        <v>2014</v>
      </c>
      <c r="M13" s="108">
        <v>850</v>
      </c>
      <c r="N13" s="109" t="s">
        <v>109</v>
      </c>
      <c r="O13" s="111" t="s">
        <v>117</v>
      </c>
      <c r="P13" s="109" t="s">
        <v>118</v>
      </c>
      <c r="Q13" s="109" t="s">
        <v>80</v>
      </c>
      <c r="R13" s="108" t="s">
        <v>83</v>
      </c>
      <c r="S13" s="111" t="s">
        <v>83</v>
      </c>
      <c r="T13" s="108">
        <v>1010203</v>
      </c>
      <c r="U13" s="108">
        <v>140</v>
      </c>
      <c r="V13" s="108">
        <v>450</v>
      </c>
      <c r="W13" s="108">
        <v>2</v>
      </c>
      <c r="X13" s="113">
        <v>2015</v>
      </c>
      <c r="Y13" s="113">
        <v>26</v>
      </c>
      <c r="Z13" s="113">
        <v>0</v>
      </c>
      <c r="AA13" s="114" t="s">
        <v>84</v>
      </c>
      <c r="AB13" s="108">
        <v>115</v>
      </c>
      <c r="AC13" s="109" t="s">
        <v>85</v>
      </c>
      <c r="AD13" s="196" t="s">
        <v>113</v>
      </c>
      <c r="AE13" s="196" t="s">
        <v>85</v>
      </c>
      <c r="AF13" s="197">
        <f>AE13-AD13</f>
        <v>284</v>
      </c>
      <c r="AG13" s="198">
        <f>IF(AI13="SI", 0,J13)</f>
        <v>256</v>
      </c>
      <c r="AH13" s="199">
        <f>AG13*AF13</f>
        <v>72704</v>
      </c>
      <c r="AI13" s="200"/>
    </row>
    <row r="14" spans="1:35">
      <c r="A14" s="108">
        <v>2014</v>
      </c>
      <c r="B14" s="108">
        <v>137</v>
      </c>
      <c r="C14" s="109" t="s">
        <v>119</v>
      </c>
      <c r="D14" s="194" t="s">
        <v>120</v>
      </c>
      <c r="E14" s="109" t="s">
        <v>121</v>
      </c>
      <c r="F14" s="111" t="s">
        <v>122</v>
      </c>
      <c r="G14" s="112">
        <v>94.86</v>
      </c>
      <c r="H14" s="112">
        <v>17.11</v>
      </c>
      <c r="I14" s="143" t="s">
        <v>79</v>
      </c>
      <c r="J14" s="112">
        <f>IF(I14="SI", G14-H14,G14)</f>
        <v>94.86</v>
      </c>
      <c r="K14" s="195" t="s">
        <v>123</v>
      </c>
      <c r="L14" s="108">
        <v>2014</v>
      </c>
      <c r="M14" s="108">
        <v>920</v>
      </c>
      <c r="N14" s="109" t="s">
        <v>124</v>
      </c>
      <c r="O14" s="111" t="s">
        <v>125</v>
      </c>
      <c r="P14" s="109" t="s">
        <v>126</v>
      </c>
      <c r="Q14" s="109" t="s">
        <v>127</v>
      </c>
      <c r="R14" s="108" t="s">
        <v>83</v>
      </c>
      <c r="S14" s="111" t="s">
        <v>83</v>
      </c>
      <c r="T14" s="108">
        <v>1080203</v>
      </c>
      <c r="U14" s="108">
        <v>2890</v>
      </c>
      <c r="V14" s="108">
        <v>7430</v>
      </c>
      <c r="W14" s="108">
        <v>99</v>
      </c>
      <c r="X14" s="113">
        <v>2015</v>
      </c>
      <c r="Y14" s="113">
        <v>198</v>
      </c>
      <c r="Z14" s="113">
        <v>0</v>
      </c>
      <c r="AA14" s="114" t="s">
        <v>128</v>
      </c>
      <c r="AB14" s="108">
        <v>311</v>
      </c>
      <c r="AC14" s="109" t="s">
        <v>128</v>
      </c>
      <c r="AD14" s="196" t="s">
        <v>129</v>
      </c>
      <c r="AE14" s="196" t="s">
        <v>128</v>
      </c>
      <c r="AF14" s="197">
        <f>AE14-AD14</f>
        <v>390</v>
      </c>
      <c r="AG14" s="198">
        <f>IF(AI14="SI", 0,J14)</f>
        <v>94.86</v>
      </c>
      <c r="AH14" s="199">
        <f>AG14*AF14</f>
        <v>36995.4</v>
      </c>
      <c r="AI14" s="200"/>
    </row>
    <row r="15" spans="1:35">
      <c r="A15" s="108">
        <v>2014</v>
      </c>
      <c r="B15" s="108">
        <v>150</v>
      </c>
      <c r="C15" s="109" t="s">
        <v>130</v>
      </c>
      <c r="D15" s="194" t="s">
        <v>131</v>
      </c>
      <c r="E15" s="109" t="s">
        <v>108</v>
      </c>
      <c r="F15" s="111" t="s">
        <v>132</v>
      </c>
      <c r="G15" s="112">
        <v>94.86</v>
      </c>
      <c r="H15" s="112">
        <v>17.11</v>
      </c>
      <c r="I15" s="143" t="s">
        <v>79</v>
      </c>
      <c r="J15" s="112">
        <f>IF(I15="SI", G15-H15,G15)</f>
        <v>94.86</v>
      </c>
      <c r="K15" s="195" t="s">
        <v>123</v>
      </c>
      <c r="L15" s="108">
        <v>2014</v>
      </c>
      <c r="M15" s="108">
        <v>1047</v>
      </c>
      <c r="N15" s="109" t="s">
        <v>133</v>
      </c>
      <c r="O15" s="111" t="s">
        <v>125</v>
      </c>
      <c r="P15" s="109" t="s">
        <v>126</v>
      </c>
      <c r="Q15" s="109" t="s">
        <v>127</v>
      </c>
      <c r="R15" s="108" t="s">
        <v>83</v>
      </c>
      <c r="S15" s="111" t="s">
        <v>83</v>
      </c>
      <c r="T15" s="108">
        <v>1080203</v>
      </c>
      <c r="U15" s="108">
        <v>2890</v>
      </c>
      <c r="V15" s="108">
        <v>7430</v>
      </c>
      <c r="W15" s="108">
        <v>99</v>
      </c>
      <c r="X15" s="113">
        <v>2015</v>
      </c>
      <c r="Y15" s="113">
        <v>198</v>
      </c>
      <c r="Z15" s="113">
        <v>0</v>
      </c>
      <c r="AA15" s="114" t="s">
        <v>128</v>
      </c>
      <c r="AB15" s="108">
        <v>311</v>
      </c>
      <c r="AC15" s="109" t="s">
        <v>128</v>
      </c>
      <c r="AD15" s="196" t="s">
        <v>134</v>
      </c>
      <c r="AE15" s="196" t="s">
        <v>128</v>
      </c>
      <c r="AF15" s="197">
        <f>AE15-AD15</f>
        <v>356</v>
      </c>
      <c r="AG15" s="198">
        <f>IF(AI15="SI", 0,J15)</f>
        <v>94.86</v>
      </c>
      <c r="AH15" s="199">
        <f>AG15*AF15</f>
        <v>33770.159999999996</v>
      </c>
      <c r="AI15" s="200"/>
    </row>
    <row r="16" spans="1:35">
      <c r="A16" s="108">
        <v>2015</v>
      </c>
      <c r="B16" s="108">
        <v>1</v>
      </c>
      <c r="C16" s="109" t="s">
        <v>93</v>
      </c>
      <c r="D16" s="194" t="s">
        <v>135</v>
      </c>
      <c r="E16" s="109" t="s">
        <v>136</v>
      </c>
      <c r="F16" s="111" t="s">
        <v>137</v>
      </c>
      <c r="G16" s="112">
        <v>265.72000000000003</v>
      </c>
      <c r="H16" s="112">
        <v>47.92</v>
      </c>
      <c r="I16" s="143" t="s">
        <v>79</v>
      </c>
      <c r="J16" s="112">
        <f>IF(I16="SI", G16-H16,G16)</f>
        <v>265.72000000000003</v>
      </c>
      <c r="K16" s="195" t="s">
        <v>80</v>
      </c>
      <c r="L16" s="108">
        <v>2014</v>
      </c>
      <c r="M16" s="108">
        <v>1139</v>
      </c>
      <c r="N16" s="109" t="s">
        <v>138</v>
      </c>
      <c r="O16" s="111" t="s">
        <v>139</v>
      </c>
      <c r="P16" s="109" t="s">
        <v>140</v>
      </c>
      <c r="Q16" s="109" t="s">
        <v>80</v>
      </c>
      <c r="R16" s="108" t="s">
        <v>83</v>
      </c>
      <c r="S16" s="111" t="s">
        <v>83</v>
      </c>
      <c r="T16" s="108">
        <v>1080103</v>
      </c>
      <c r="U16" s="108">
        <v>2780</v>
      </c>
      <c r="V16" s="108">
        <v>7380</v>
      </c>
      <c r="W16" s="108">
        <v>99</v>
      </c>
      <c r="X16" s="113">
        <v>2014</v>
      </c>
      <c r="Y16" s="113">
        <v>388</v>
      </c>
      <c r="Z16" s="113">
        <v>0</v>
      </c>
      <c r="AA16" s="114" t="s">
        <v>93</v>
      </c>
      <c r="AB16" s="108">
        <v>8</v>
      </c>
      <c r="AC16" s="109" t="s">
        <v>93</v>
      </c>
      <c r="AD16" s="196" t="s">
        <v>141</v>
      </c>
      <c r="AE16" s="196" t="s">
        <v>93</v>
      </c>
      <c r="AF16" s="197">
        <f>AE16-AD16</f>
        <v>111</v>
      </c>
      <c r="AG16" s="198">
        <f>IF(AI16="SI", 0,J16)</f>
        <v>265.72000000000003</v>
      </c>
      <c r="AH16" s="199">
        <f>AG16*AF16</f>
        <v>29494.920000000002</v>
      </c>
      <c r="AI16" s="200"/>
    </row>
    <row r="17" spans="1:35">
      <c r="A17" s="108">
        <v>2015</v>
      </c>
      <c r="B17" s="108">
        <v>2</v>
      </c>
      <c r="C17" s="109" t="s">
        <v>93</v>
      </c>
      <c r="D17" s="194" t="s">
        <v>142</v>
      </c>
      <c r="E17" s="109" t="s">
        <v>143</v>
      </c>
      <c r="F17" s="111" t="s">
        <v>144</v>
      </c>
      <c r="G17" s="112">
        <v>37.92</v>
      </c>
      <c r="H17" s="112">
        <v>6.84</v>
      </c>
      <c r="I17" s="143" t="s">
        <v>79</v>
      </c>
      <c r="J17" s="112">
        <f>IF(I17="SI", G17-H17,G17)</f>
        <v>37.92</v>
      </c>
      <c r="K17" s="195" t="s">
        <v>80</v>
      </c>
      <c r="L17" s="108">
        <v>0</v>
      </c>
      <c r="M17" s="108">
        <v>0</v>
      </c>
      <c r="N17" s="109"/>
      <c r="O17" s="111" t="s">
        <v>99</v>
      </c>
      <c r="P17" s="109" t="s">
        <v>145</v>
      </c>
      <c r="Q17" s="109" t="s">
        <v>80</v>
      </c>
      <c r="R17" s="108" t="s">
        <v>83</v>
      </c>
      <c r="S17" s="111" t="s">
        <v>83</v>
      </c>
      <c r="T17" s="108">
        <v>1040202</v>
      </c>
      <c r="U17" s="108">
        <v>1560</v>
      </c>
      <c r="V17" s="108">
        <v>2186</v>
      </c>
      <c r="W17" s="108">
        <v>99</v>
      </c>
      <c r="X17" s="113">
        <v>2014</v>
      </c>
      <c r="Y17" s="113">
        <v>387</v>
      </c>
      <c r="Z17" s="113">
        <v>0</v>
      </c>
      <c r="AA17" s="114" t="s">
        <v>93</v>
      </c>
      <c r="AB17" s="108">
        <v>5</v>
      </c>
      <c r="AC17" s="109" t="s">
        <v>93</v>
      </c>
      <c r="AD17" s="196" t="s">
        <v>146</v>
      </c>
      <c r="AE17" s="196" t="s">
        <v>93</v>
      </c>
      <c r="AF17" s="197">
        <f>AE17-AD17</f>
        <v>-30</v>
      </c>
      <c r="AG17" s="198">
        <f>IF(AI17="SI", 0,J17)</f>
        <v>37.92</v>
      </c>
      <c r="AH17" s="199">
        <f>AG17*AF17</f>
        <v>-1137.6000000000001</v>
      </c>
      <c r="AI17" s="200"/>
    </row>
    <row r="18" spans="1:35">
      <c r="A18" s="108">
        <v>2015</v>
      </c>
      <c r="B18" s="108">
        <v>3</v>
      </c>
      <c r="C18" s="109" t="s">
        <v>93</v>
      </c>
      <c r="D18" s="194" t="s">
        <v>147</v>
      </c>
      <c r="E18" s="109" t="s">
        <v>148</v>
      </c>
      <c r="F18" s="111" t="s">
        <v>149</v>
      </c>
      <c r="G18" s="112">
        <v>19.55</v>
      </c>
      <c r="H18" s="112">
        <v>0</v>
      </c>
      <c r="I18" s="143" t="s">
        <v>79</v>
      </c>
      <c r="J18" s="112">
        <f>IF(I18="SI", G18-H18,G18)</f>
        <v>19.55</v>
      </c>
      <c r="K18" s="195" t="s">
        <v>80</v>
      </c>
      <c r="L18" s="108">
        <v>0</v>
      </c>
      <c r="M18" s="108">
        <v>0</v>
      </c>
      <c r="N18" s="109"/>
      <c r="O18" s="111" t="s">
        <v>150</v>
      </c>
      <c r="P18" s="109" t="s">
        <v>151</v>
      </c>
      <c r="Q18" s="109" t="s">
        <v>80</v>
      </c>
      <c r="R18" s="108" t="s">
        <v>83</v>
      </c>
      <c r="S18" s="111" t="s">
        <v>83</v>
      </c>
      <c r="T18" s="108">
        <v>1040202</v>
      </c>
      <c r="U18" s="108">
        <v>1560</v>
      </c>
      <c r="V18" s="108">
        <v>2186</v>
      </c>
      <c r="W18" s="108">
        <v>99</v>
      </c>
      <c r="X18" s="113">
        <v>2014</v>
      </c>
      <c r="Y18" s="113">
        <v>387</v>
      </c>
      <c r="Z18" s="113">
        <v>0</v>
      </c>
      <c r="AA18" s="114" t="s">
        <v>93</v>
      </c>
      <c r="AB18" s="108">
        <v>4</v>
      </c>
      <c r="AC18" s="109" t="s">
        <v>93</v>
      </c>
      <c r="AD18" s="196" t="s">
        <v>146</v>
      </c>
      <c r="AE18" s="196" t="s">
        <v>93</v>
      </c>
      <c r="AF18" s="197">
        <f>AE18-AD18</f>
        <v>-30</v>
      </c>
      <c r="AG18" s="198">
        <f>IF(AI18="SI", 0,J18)</f>
        <v>19.55</v>
      </c>
      <c r="AH18" s="199">
        <f>AG18*AF18</f>
        <v>-586.5</v>
      </c>
      <c r="AI18" s="200"/>
    </row>
    <row r="19" spans="1:35">
      <c r="A19" s="108">
        <v>2015</v>
      </c>
      <c r="B19" s="108">
        <v>4</v>
      </c>
      <c r="C19" s="109" t="s">
        <v>152</v>
      </c>
      <c r="D19" s="194" t="s">
        <v>153</v>
      </c>
      <c r="E19" s="109" t="s">
        <v>154</v>
      </c>
      <c r="F19" s="111" t="s">
        <v>155</v>
      </c>
      <c r="G19" s="112">
        <v>1821.56</v>
      </c>
      <c r="H19" s="112">
        <v>328.48</v>
      </c>
      <c r="I19" s="143" t="s">
        <v>79</v>
      </c>
      <c r="J19" s="112">
        <f>IF(I19="SI", G19-H19,G19)</f>
        <v>1821.56</v>
      </c>
      <c r="K19" s="195" t="s">
        <v>80</v>
      </c>
      <c r="L19" s="108">
        <v>0</v>
      </c>
      <c r="M19" s="108">
        <v>0</v>
      </c>
      <c r="N19" s="109"/>
      <c r="O19" s="111" t="s">
        <v>156</v>
      </c>
      <c r="P19" s="109" t="s">
        <v>157</v>
      </c>
      <c r="Q19" s="109" t="s">
        <v>158</v>
      </c>
      <c r="R19" s="108" t="s">
        <v>83</v>
      </c>
      <c r="S19" s="111" t="s">
        <v>83</v>
      </c>
      <c r="T19" s="108">
        <v>1010303</v>
      </c>
      <c r="U19" s="108">
        <v>250</v>
      </c>
      <c r="V19" s="108">
        <v>120</v>
      </c>
      <c r="W19" s="108">
        <v>99</v>
      </c>
      <c r="X19" s="113">
        <v>2014</v>
      </c>
      <c r="Y19" s="113">
        <v>348</v>
      </c>
      <c r="Z19" s="113">
        <v>0</v>
      </c>
      <c r="AA19" s="114" t="s">
        <v>80</v>
      </c>
      <c r="AB19" s="108">
        <v>10</v>
      </c>
      <c r="AC19" s="109" t="s">
        <v>152</v>
      </c>
      <c r="AD19" s="196" t="s">
        <v>159</v>
      </c>
      <c r="AE19" s="196" t="s">
        <v>152</v>
      </c>
      <c r="AF19" s="197">
        <f>AE19-AD19</f>
        <v>-30</v>
      </c>
      <c r="AG19" s="198">
        <f>IF(AI19="SI", 0,J19)</f>
        <v>1821.56</v>
      </c>
      <c r="AH19" s="199">
        <f>AG19*AF19</f>
        <v>-54646.799999999996</v>
      </c>
      <c r="AI19" s="200"/>
    </row>
    <row r="20" spans="1:35">
      <c r="A20" s="108">
        <v>2015</v>
      </c>
      <c r="B20" s="108">
        <v>6</v>
      </c>
      <c r="C20" s="109" t="s">
        <v>152</v>
      </c>
      <c r="D20" s="194" t="s">
        <v>160</v>
      </c>
      <c r="E20" s="109" t="s">
        <v>161</v>
      </c>
      <c r="F20" s="111" t="s">
        <v>162</v>
      </c>
      <c r="G20" s="112">
        <v>41.87</v>
      </c>
      <c r="H20" s="112">
        <v>3.81</v>
      </c>
      <c r="I20" s="143" t="s">
        <v>79</v>
      </c>
      <c r="J20" s="112">
        <f>IF(I20="SI", G20-H20,G20)</f>
        <v>41.87</v>
      </c>
      <c r="K20" s="195" t="s">
        <v>80</v>
      </c>
      <c r="L20" s="108">
        <v>2015</v>
      </c>
      <c r="M20" s="108">
        <v>293</v>
      </c>
      <c r="N20" s="109" t="s">
        <v>93</v>
      </c>
      <c r="O20" s="111" t="s">
        <v>163</v>
      </c>
      <c r="P20" s="109" t="s">
        <v>164</v>
      </c>
      <c r="Q20" s="109" t="s">
        <v>80</v>
      </c>
      <c r="R20" s="108" t="s">
        <v>83</v>
      </c>
      <c r="S20" s="111" t="s">
        <v>83</v>
      </c>
      <c r="T20" s="108">
        <v>1010203</v>
      </c>
      <c r="U20" s="108">
        <v>140</v>
      </c>
      <c r="V20" s="108">
        <v>450</v>
      </c>
      <c r="W20" s="108">
        <v>2</v>
      </c>
      <c r="X20" s="113">
        <v>2013</v>
      </c>
      <c r="Y20" s="113">
        <v>1</v>
      </c>
      <c r="Z20" s="113">
        <v>0</v>
      </c>
      <c r="AA20" s="114" t="s">
        <v>165</v>
      </c>
      <c r="AB20" s="108">
        <v>57</v>
      </c>
      <c r="AC20" s="109" t="s">
        <v>152</v>
      </c>
      <c r="AD20" s="196" t="s">
        <v>146</v>
      </c>
      <c r="AE20" s="196" t="s">
        <v>152</v>
      </c>
      <c r="AF20" s="197">
        <f>AE20-AD20</f>
        <v>-10</v>
      </c>
      <c r="AG20" s="198">
        <f>IF(AI20="SI", 0,J20)</f>
        <v>41.87</v>
      </c>
      <c r="AH20" s="199">
        <f>AG20*AF20</f>
        <v>-418.7</v>
      </c>
      <c r="AI20" s="200"/>
    </row>
    <row r="21" spans="1:35">
      <c r="A21" s="108">
        <v>2015</v>
      </c>
      <c r="B21" s="108">
        <v>7</v>
      </c>
      <c r="C21" s="109" t="s">
        <v>152</v>
      </c>
      <c r="D21" s="194" t="s">
        <v>166</v>
      </c>
      <c r="E21" s="109" t="s">
        <v>161</v>
      </c>
      <c r="F21" s="111" t="s">
        <v>167</v>
      </c>
      <c r="G21" s="112">
        <v>41.87</v>
      </c>
      <c r="H21" s="112">
        <v>3.81</v>
      </c>
      <c r="I21" s="143" t="s">
        <v>79</v>
      </c>
      <c r="J21" s="112">
        <f>IF(I21="SI", G21-H21,G21)</f>
        <v>41.87</v>
      </c>
      <c r="K21" s="195" t="s">
        <v>80</v>
      </c>
      <c r="L21" s="108">
        <v>0</v>
      </c>
      <c r="M21" s="108">
        <v>0</v>
      </c>
      <c r="N21" s="109"/>
      <c r="O21" s="111" t="s">
        <v>163</v>
      </c>
      <c r="P21" s="109" t="s">
        <v>164</v>
      </c>
      <c r="Q21" s="109" t="s">
        <v>80</v>
      </c>
      <c r="R21" s="108" t="s">
        <v>83</v>
      </c>
      <c r="S21" s="111" t="s">
        <v>83</v>
      </c>
      <c r="T21" s="108">
        <v>1010202</v>
      </c>
      <c r="U21" s="108">
        <v>130</v>
      </c>
      <c r="V21" s="108">
        <v>450</v>
      </c>
      <c r="W21" s="108">
        <v>1</v>
      </c>
      <c r="X21" s="113">
        <v>2013</v>
      </c>
      <c r="Y21" s="113">
        <v>2</v>
      </c>
      <c r="Z21" s="113">
        <v>0</v>
      </c>
      <c r="AA21" s="114" t="s">
        <v>165</v>
      </c>
      <c r="AB21" s="108">
        <v>56</v>
      </c>
      <c r="AC21" s="109" t="s">
        <v>152</v>
      </c>
      <c r="AD21" s="196" t="s">
        <v>159</v>
      </c>
      <c r="AE21" s="196" t="s">
        <v>152</v>
      </c>
      <c r="AF21" s="197">
        <f>AE21-AD21</f>
        <v>-30</v>
      </c>
      <c r="AG21" s="198">
        <f>IF(AI21="SI", 0,J21)</f>
        <v>41.87</v>
      </c>
      <c r="AH21" s="199">
        <f>AG21*AF21</f>
        <v>-1256.0999999999999</v>
      </c>
      <c r="AI21" s="200"/>
    </row>
    <row r="22" spans="1:35">
      <c r="A22" s="108">
        <v>2015</v>
      </c>
      <c r="B22" s="108">
        <v>8</v>
      </c>
      <c r="C22" s="109" t="s">
        <v>152</v>
      </c>
      <c r="D22" s="194" t="s">
        <v>168</v>
      </c>
      <c r="E22" s="109" t="s">
        <v>169</v>
      </c>
      <c r="F22" s="111" t="s">
        <v>170</v>
      </c>
      <c r="G22" s="112">
        <v>32.369999999999997</v>
      </c>
      <c r="H22" s="112">
        <v>2.23</v>
      </c>
      <c r="I22" s="143" t="s">
        <v>79</v>
      </c>
      <c r="J22" s="112">
        <f>IF(I22="SI", G22-H22,G22)</f>
        <v>32.369999999999997</v>
      </c>
      <c r="K22" s="195" t="s">
        <v>80</v>
      </c>
      <c r="L22" s="108">
        <v>0</v>
      </c>
      <c r="M22" s="108">
        <v>0</v>
      </c>
      <c r="N22" s="109"/>
      <c r="O22" s="111" t="s">
        <v>171</v>
      </c>
      <c r="P22" s="109" t="s">
        <v>172</v>
      </c>
      <c r="Q22" s="109" t="s">
        <v>80</v>
      </c>
      <c r="R22" s="108" t="s">
        <v>83</v>
      </c>
      <c r="S22" s="111" t="s">
        <v>83</v>
      </c>
      <c r="T22" s="108">
        <v>1010202</v>
      </c>
      <c r="U22" s="108">
        <v>130</v>
      </c>
      <c r="V22" s="108">
        <v>450</v>
      </c>
      <c r="W22" s="108">
        <v>1</v>
      </c>
      <c r="X22" s="113">
        <v>2013</v>
      </c>
      <c r="Y22" s="113">
        <v>2</v>
      </c>
      <c r="Z22" s="113">
        <v>0</v>
      </c>
      <c r="AA22" s="114" t="s">
        <v>165</v>
      </c>
      <c r="AB22" s="108">
        <v>55</v>
      </c>
      <c r="AC22" s="109" t="s">
        <v>152</v>
      </c>
      <c r="AD22" s="196" t="s">
        <v>159</v>
      </c>
      <c r="AE22" s="196" t="s">
        <v>152</v>
      </c>
      <c r="AF22" s="197">
        <f>AE22-AD22</f>
        <v>-30</v>
      </c>
      <c r="AG22" s="198">
        <f>IF(AI22="SI", 0,J22)</f>
        <v>32.369999999999997</v>
      </c>
      <c r="AH22" s="199">
        <f>AG22*AF22</f>
        <v>-971.09999999999991</v>
      </c>
      <c r="AI22" s="200"/>
    </row>
    <row r="23" spans="1:35">
      <c r="A23" s="108">
        <v>2015</v>
      </c>
      <c r="B23" s="108">
        <v>9</v>
      </c>
      <c r="C23" s="109" t="s">
        <v>152</v>
      </c>
      <c r="D23" s="194" t="s">
        <v>173</v>
      </c>
      <c r="E23" s="109" t="s">
        <v>174</v>
      </c>
      <c r="F23" s="111" t="s">
        <v>175</v>
      </c>
      <c r="G23" s="112">
        <v>32.369999999999997</v>
      </c>
      <c r="H23" s="112">
        <v>2.23</v>
      </c>
      <c r="I23" s="143" t="s">
        <v>79</v>
      </c>
      <c r="J23" s="112">
        <f>IF(I23="SI", G23-H23,G23)</f>
        <v>32.369999999999997</v>
      </c>
      <c r="K23" s="195" t="s">
        <v>80</v>
      </c>
      <c r="L23" s="108">
        <v>2015</v>
      </c>
      <c r="M23" s="108">
        <v>29</v>
      </c>
      <c r="N23" s="109" t="s">
        <v>176</v>
      </c>
      <c r="O23" s="111" t="s">
        <v>171</v>
      </c>
      <c r="P23" s="109" t="s">
        <v>172</v>
      </c>
      <c r="Q23" s="109" t="s">
        <v>80</v>
      </c>
      <c r="R23" s="108" t="s">
        <v>83</v>
      </c>
      <c r="S23" s="111" t="s">
        <v>83</v>
      </c>
      <c r="T23" s="108">
        <v>1010202</v>
      </c>
      <c r="U23" s="108">
        <v>130</v>
      </c>
      <c r="V23" s="108">
        <v>450</v>
      </c>
      <c r="W23" s="108">
        <v>1</v>
      </c>
      <c r="X23" s="113">
        <v>2013</v>
      </c>
      <c r="Y23" s="113">
        <v>2</v>
      </c>
      <c r="Z23" s="113">
        <v>0</v>
      </c>
      <c r="AA23" s="114" t="s">
        <v>165</v>
      </c>
      <c r="AB23" s="108">
        <v>55</v>
      </c>
      <c r="AC23" s="109" t="s">
        <v>152</v>
      </c>
      <c r="AD23" s="196" t="s">
        <v>177</v>
      </c>
      <c r="AE23" s="196" t="s">
        <v>152</v>
      </c>
      <c r="AF23" s="197">
        <f>AE23-AD23</f>
        <v>41</v>
      </c>
      <c r="AG23" s="198">
        <f>IF(AI23="SI", 0,J23)</f>
        <v>32.369999999999997</v>
      </c>
      <c r="AH23" s="199">
        <f>AG23*AF23</f>
        <v>1327.1699999999998</v>
      </c>
      <c r="AI23" s="200"/>
    </row>
    <row r="24" spans="1:35">
      <c r="A24" s="108">
        <v>2015</v>
      </c>
      <c r="B24" s="108">
        <v>10</v>
      </c>
      <c r="C24" s="109" t="s">
        <v>152</v>
      </c>
      <c r="D24" s="194" t="s">
        <v>178</v>
      </c>
      <c r="E24" s="109" t="s">
        <v>169</v>
      </c>
      <c r="F24" s="111" t="s">
        <v>179</v>
      </c>
      <c r="G24" s="112">
        <v>183.78</v>
      </c>
      <c r="H24" s="112">
        <v>36.409999999999997</v>
      </c>
      <c r="I24" s="143" t="s">
        <v>79</v>
      </c>
      <c r="J24" s="112">
        <f>IF(I24="SI", G24-H24,G24)</f>
        <v>183.78</v>
      </c>
      <c r="K24" s="195" t="s">
        <v>80</v>
      </c>
      <c r="L24" s="108">
        <v>0</v>
      </c>
      <c r="M24" s="108">
        <v>0</v>
      </c>
      <c r="N24" s="109"/>
      <c r="O24" s="111" t="s">
        <v>180</v>
      </c>
      <c r="P24" s="109" t="s">
        <v>181</v>
      </c>
      <c r="Q24" s="109" t="s">
        <v>80</v>
      </c>
      <c r="R24" s="108" t="s">
        <v>83</v>
      </c>
      <c r="S24" s="111" t="s">
        <v>83</v>
      </c>
      <c r="T24" s="108">
        <v>1010203</v>
      </c>
      <c r="U24" s="108">
        <v>140</v>
      </c>
      <c r="V24" s="108">
        <v>450</v>
      </c>
      <c r="W24" s="108">
        <v>5</v>
      </c>
      <c r="X24" s="113">
        <v>2015</v>
      </c>
      <c r="Y24" s="113">
        <v>15</v>
      </c>
      <c r="Z24" s="113">
        <v>0</v>
      </c>
      <c r="AA24" s="114" t="s">
        <v>165</v>
      </c>
      <c r="AB24" s="108">
        <v>53</v>
      </c>
      <c r="AC24" s="109" t="s">
        <v>152</v>
      </c>
      <c r="AD24" s="196" t="s">
        <v>159</v>
      </c>
      <c r="AE24" s="196" t="s">
        <v>152</v>
      </c>
      <c r="AF24" s="197">
        <f>AE24-AD24</f>
        <v>-30</v>
      </c>
      <c r="AG24" s="198">
        <f>IF(AI24="SI", 0,J24)</f>
        <v>183.78</v>
      </c>
      <c r="AH24" s="199">
        <f>AG24*AF24</f>
        <v>-5513.4</v>
      </c>
      <c r="AI24" s="200"/>
    </row>
    <row r="25" spans="1:35">
      <c r="A25" s="108">
        <v>2015</v>
      </c>
      <c r="B25" s="108">
        <v>11</v>
      </c>
      <c r="C25" s="109" t="s">
        <v>152</v>
      </c>
      <c r="D25" s="194" t="s">
        <v>182</v>
      </c>
      <c r="E25" s="109" t="s">
        <v>174</v>
      </c>
      <c r="F25" s="111" t="s">
        <v>183</v>
      </c>
      <c r="G25" s="112">
        <v>331.27</v>
      </c>
      <c r="H25" s="112">
        <v>61.69</v>
      </c>
      <c r="I25" s="143" t="s">
        <v>79</v>
      </c>
      <c r="J25" s="112">
        <f>IF(I25="SI", G25-H25,G25)</f>
        <v>331.27</v>
      </c>
      <c r="K25" s="195" t="s">
        <v>80</v>
      </c>
      <c r="L25" s="108">
        <v>0</v>
      </c>
      <c r="M25" s="108">
        <v>0</v>
      </c>
      <c r="N25" s="109"/>
      <c r="O25" s="111" t="s">
        <v>180</v>
      </c>
      <c r="P25" s="109" t="s">
        <v>181</v>
      </c>
      <c r="Q25" s="109" t="s">
        <v>80</v>
      </c>
      <c r="R25" s="108" t="s">
        <v>83</v>
      </c>
      <c r="S25" s="111" t="s">
        <v>83</v>
      </c>
      <c r="T25" s="108">
        <v>1010203</v>
      </c>
      <c r="U25" s="108">
        <v>140</v>
      </c>
      <c r="V25" s="108">
        <v>450</v>
      </c>
      <c r="W25" s="108">
        <v>5</v>
      </c>
      <c r="X25" s="113">
        <v>2015</v>
      </c>
      <c r="Y25" s="113">
        <v>15</v>
      </c>
      <c r="Z25" s="113">
        <v>0</v>
      </c>
      <c r="AA25" s="114" t="s">
        <v>165</v>
      </c>
      <c r="AB25" s="108">
        <v>53</v>
      </c>
      <c r="AC25" s="109" t="s">
        <v>152</v>
      </c>
      <c r="AD25" s="196" t="s">
        <v>159</v>
      </c>
      <c r="AE25" s="196" t="s">
        <v>152</v>
      </c>
      <c r="AF25" s="197">
        <f>AE25-AD25</f>
        <v>-30</v>
      </c>
      <c r="AG25" s="198">
        <f>IF(AI25="SI", 0,J25)</f>
        <v>331.27</v>
      </c>
      <c r="AH25" s="199">
        <f>AG25*AF25</f>
        <v>-9938.0999999999985</v>
      </c>
      <c r="AI25" s="200"/>
    </row>
    <row r="26" spans="1:35">
      <c r="A26" s="108">
        <v>2015</v>
      </c>
      <c r="B26" s="108">
        <v>12</v>
      </c>
      <c r="C26" s="109" t="s">
        <v>152</v>
      </c>
      <c r="D26" s="194" t="s">
        <v>184</v>
      </c>
      <c r="E26" s="109" t="s">
        <v>185</v>
      </c>
      <c r="F26" s="111" t="s">
        <v>186</v>
      </c>
      <c r="G26" s="112">
        <v>13.14</v>
      </c>
      <c r="H26" s="112">
        <v>2.37</v>
      </c>
      <c r="I26" s="143" t="s">
        <v>79</v>
      </c>
      <c r="J26" s="112">
        <f>IF(I26="SI", G26-H26,G26)</f>
        <v>13.14</v>
      </c>
      <c r="K26" s="195" t="s">
        <v>80</v>
      </c>
      <c r="L26" s="108">
        <v>0</v>
      </c>
      <c r="M26" s="108">
        <v>0</v>
      </c>
      <c r="N26" s="109"/>
      <c r="O26" s="111" t="s">
        <v>187</v>
      </c>
      <c r="P26" s="109" t="s">
        <v>188</v>
      </c>
      <c r="Q26" s="109" t="s">
        <v>188</v>
      </c>
      <c r="R26" s="108" t="s">
        <v>83</v>
      </c>
      <c r="S26" s="111" t="s">
        <v>83</v>
      </c>
      <c r="T26" s="108">
        <v>1010203</v>
      </c>
      <c r="U26" s="108">
        <v>140</v>
      </c>
      <c r="V26" s="108">
        <v>450</v>
      </c>
      <c r="W26" s="108">
        <v>2</v>
      </c>
      <c r="X26" s="113">
        <v>2015</v>
      </c>
      <c r="Y26" s="113">
        <v>16</v>
      </c>
      <c r="Z26" s="113">
        <v>0</v>
      </c>
      <c r="AA26" s="114" t="s">
        <v>165</v>
      </c>
      <c r="AB26" s="108">
        <v>54</v>
      </c>
      <c r="AC26" s="109" t="s">
        <v>152</v>
      </c>
      <c r="AD26" s="196" t="s">
        <v>159</v>
      </c>
      <c r="AE26" s="196" t="s">
        <v>152</v>
      </c>
      <c r="AF26" s="197">
        <f>AE26-AD26</f>
        <v>-30</v>
      </c>
      <c r="AG26" s="198">
        <f>IF(AI26="SI", 0,J26)</f>
        <v>13.14</v>
      </c>
      <c r="AH26" s="199">
        <f>AG26*AF26</f>
        <v>-394.20000000000005</v>
      </c>
      <c r="AI26" s="200"/>
    </row>
    <row r="27" spans="1:35">
      <c r="A27" s="108">
        <v>2015</v>
      </c>
      <c r="B27" s="108">
        <v>13</v>
      </c>
      <c r="C27" s="109" t="s">
        <v>189</v>
      </c>
      <c r="D27" s="194" t="s">
        <v>190</v>
      </c>
      <c r="E27" s="109" t="s">
        <v>191</v>
      </c>
      <c r="F27" s="111" t="s">
        <v>192</v>
      </c>
      <c r="G27" s="112">
        <v>795</v>
      </c>
      <c r="H27" s="112">
        <v>0</v>
      </c>
      <c r="I27" s="143" t="s">
        <v>79</v>
      </c>
      <c r="J27" s="112">
        <f>IF(I27="SI", G27-H27,G27)</f>
        <v>795</v>
      </c>
      <c r="K27" s="195" t="s">
        <v>193</v>
      </c>
      <c r="L27" s="108">
        <v>2015</v>
      </c>
      <c r="M27" s="108">
        <v>211</v>
      </c>
      <c r="N27" s="109" t="s">
        <v>194</v>
      </c>
      <c r="O27" s="111" t="s">
        <v>195</v>
      </c>
      <c r="P27" s="109" t="s">
        <v>196</v>
      </c>
      <c r="Q27" s="109" t="s">
        <v>197</v>
      </c>
      <c r="R27" s="108" t="s">
        <v>83</v>
      </c>
      <c r="S27" s="111" t="s">
        <v>83</v>
      </c>
      <c r="T27" s="108">
        <v>1010502</v>
      </c>
      <c r="U27" s="108">
        <v>460</v>
      </c>
      <c r="V27" s="108">
        <v>1280</v>
      </c>
      <c r="W27" s="108">
        <v>99</v>
      </c>
      <c r="X27" s="113">
        <v>2014</v>
      </c>
      <c r="Y27" s="113">
        <v>360</v>
      </c>
      <c r="Z27" s="113">
        <v>0</v>
      </c>
      <c r="AA27" s="114" t="s">
        <v>84</v>
      </c>
      <c r="AB27" s="108">
        <v>95</v>
      </c>
      <c r="AC27" s="109" t="s">
        <v>84</v>
      </c>
      <c r="AD27" s="196" t="s">
        <v>198</v>
      </c>
      <c r="AE27" s="196" t="s">
        <v>84</v>
      </c>
      <c r="AF27" s="197">
        <f>AE27-AD27</f>
        <v>61</v>
      </c>
      <c r="AG27" s="198">
        <f>IF(AI27="SI", 0,J27)</f>
        <v>795</v>
      </c>
      <c r="AH27" s="199">
        <f>AG27*AF27</f>
        <v>48495</v>
      </c>
      <c r="AI27" s="200"/>
    </row>
    <row r="28" spans="1:35">
      <c r="A28" s="108">
        <v>2015</v>
      </c>
      <c r="B28" s="108">
        <v>14</v>
      </c>
      <c r="C28" s="109" t="s">
        <v>189</v>
      </c>
      <c r="D28" s="194" t="s">
        <v>199</v>
      </c>
      <c r="E28" s="109" t="s">
        <v>200</v>
      </c>
      <c r="F28" s="111" t="s">
        <v>201</v>
      </c>
      <c r="G28" s="112">
        <v>439.2</v>
      </c>
      <c r="H28" s="112">
        <v>79.2</v>
      </c>
      <c r="I28" s="143" t="s">
        <v>79</v>
      </c>
      <c r="J28" s="112">
        <f>IF(I28="SI", G28-H28,G28)</f>
        <v>439.2</v>
      </c>
      <c r="K28" s="195" t="s">
        <v>202</v>
      </c>
      <c r="L28" s="108">
        <v>2014</v>
      </c>
      <c r="M28" s="108">
        <v>1262</v>
      </c>
      <c r="N28" s="109" t="s">
        <v>203</v>
      </c>
      <c r="O28" s="111" t="s">
        <v>204</v>
      </c>
      <c r="P28" s="109" t="s">
        <v>205</v>
      </c>
      <c r="Q28" s="109" t="s">
        <v>80</v>
      </c>
      <c r="R28" s="108" t="s">
        <v>83</v>
      </c>
      <c r="S28" s="111" t="s">
        <v>83</v>
      </c>
      <c r="T28" s="108">
        <v>1010502</v>
      </c>
      <c r="U28" s="108">
        <v>460</v>
      </c>
      <c r="V28" s="108">
        <v>1280</v>
      </c>
      <c r="W28" s="108">
        <v>99</v>
      </c>
      <c r="X28" s="113">
        <v>2014</v>
      </c>
      <c r="Y28" s="113">
        <v>360</v>
      </c>
      <c r="Z28" s="113">
        <v>0</v>
      </c>
      <c r="AA28" s="114" t="s">
        <v>206</v>
      </c>
      <c r="AB28" s="108">
        <v>306</v>
      </c>
      <c r="AC28" s="109" t="s">
        <v>206</v>
      </c>
      <c r="AD28" s="196" t="s">
        <v>207</v>
      </c>
      <c r="AE28" s="196" t="s">
        <v>206</v>
      </c>
      <c r="AF28" s="197">
        <f>AE28-AD28</f>
        <v>285</v>
      </c>
      <c r="AG28" s="198">
        <f>IF(AI28="SI", 0,J28)</f>
        <v>439.2</v>
      </c>
      <c r="AH28" s="199">
        <f>AG28*AF28</f>
        <v>125172</v>
      </c>
      <c r="AI28" s="200"/>
    </row>
    <row r="29" spans="1:35">
      <c r="A29" s="108">
        <v>2015</v>
      </c>
      <c r="B29" s="108">
        <v>15</v>
      </c>
      <c r="C29" s="109" t="s">
        <v>189</v>
      </c>
      <c r="D29" s="194" t="s">
        <v>208</v>
      </c>
      <c r="E29" s="109" t="s">
        <v>209</v>
      </c>
      <c r="F29" s="111" t="s">
        <v>210</v>
      </c>
      <c r="G29" s="112">
        <v>33</v>
      </c>
      <c r="H29" s="112">
        <v>5.95</v>
      </c>
      <c r="I29" s="143" t="s">
        <v>79</v>
      </c>
      <c r="J29" s="112">
        <f>IF(I29="SI", G29-H29,G29)</f>
        <v>33</v>
      </c>
      <c r="K29" s="195" t="s">
        <v>80</v>
      </c>
      <c r="L29" s="108">
        <v>0</v>
      </c>
      <c r="M29" s="108">
        <v>0</v>
      </c>
      <c r="N29" s="109"/>
      <c r="O29" s="111" t="s">
        <v>81</v>
      </c>
      <c r="P29" s="109" t="s">
        <v>82</v>
      </c>
      <c r="Q29" s="109" t="s">
        <v>80</v>
      </c>
      <c r="R29" s="108" t="s">
        <v>83</v>
      </c>
      <c r="S29" s="111" t="s">
        <v>83</v>
      </c>
      <c r="T29" s="108">
        <v>1010203</v>
      </c>
      <c r="U29" s="108">
        <v>140</v>
      </c>
      <c r="V29" s="108">
        <v>450</v>
      </c>
      <c r="W29" s="108">
        <v>2</v>
      </c>
      <c r="X29" s="113">
        <v>2015</v>
      </c>
      <c r="Y29" s="113">
        <v>19</v>
      </c>
      <c r="Z29" s="113">
        <v>0</v>
      </c>
      <c r="AA29" s="114" t="s">
        <v>211</v>
      </c>
      <c r="AB29" s="108">
        <v>199</v>
      </c>
      <c r="AC29" s="109" t="s">
        <v>211</v>
      </c>
      <c r="AD29" s="196" t="s">
        <v>212</v>
      </c>
      <c r="AE29" s="196" t="s">
        <v>211</v>
      </c>
      <c r="AF29" s="197">
        <f>AE29-AD29</f>
        <v>33</v>
      </c>
      <c r="AG29" s="198">
        <f>IF(AI29="SI", 0,J29)</f>
        <v>33</v>
      </c>
      <c r="AH29" s="199">
        <f>AG29*AF29</f>
        <v>1089</v>
      </c>
      <c r="AI29" s="200"/>
    </row>
    <row r="30" spans="1:35">
      <c r="A30" s="108">
        <v>2015</v>
      </c>
      <c r="B30" s="108">
        <v>15</v>
      </c>
      <c r="C30" s="109" t="s">
        <v>189</v>
      </c>
      <c r="D30" s="194" t="s">
        <v>208</v>
      </c>
      <c r="E30" s="109" t="s">
        <v>209</v>
      </c>
      <c r="F30" s="111" t="s">
        <v>210</v>
      </c>
      <c r="G30" s="112">
        <v>28</v>
      </c>
      <c r="H30" s="112">
        <v>5.05</v>
      </c>
      <c r="I30" s="143" t="s">
        <v>79</v>
      </c>
      <c r="J30" s="112">
        <f>IF(I30="SI", G30-H30,G30)</f>
        <v>28</v>
      </c>
      <c r="K30" s="195" t="s">
        <v>80</v>
      </c>
      <c r="L30" s="108">
        <v>0</v>
      </c>
      <c r="M30" s="108">
        <v>0</v>
      </c>
      <c r="N30" s="109"/>
      <c r="O30" s="111" t="s">
        <v>81</v>
      </c>
      <c r="P30" s="109" t="s">
        <v>82</v>
      </c>
      <c r="Q30" s="109" t="s">
        <v>80</v>
      </c>
      <c r="R30" s="108" t="s">
        <v>83</v>
      </c>
      <c r="S30" s="111" t="s">
        <v>83</v>
      </c>
      <c r="T30" s="108">
        <v>1010105</v>
      </c>
      <c r="U30" s="108">
        <v>50</v>
      </c>
      <c r="V30" s="108">
        <v>600</v>
      </c>
      <c r="W30" s="108">
        <v>99</v>
      </c>
      <c r="X30" s="113">
        <v>2014</v>
      </c>
      <c r="Y30" s="113">
        <v>352</v>
      </c>
      <c r="Z30" s="113">
        <v>0</v>
      </c>
      <c r="AA30" s="114" t="s">
        <v>211</v>
      </c>
      <c r="AB30" s="108">
        <v>198</v>
      </c>
      <c r="AC30" s="109" t="s">
        <v>211</v>
      </c>
      <c r="AD30" s="196" t="s">
        <v>212</v>
      </c>
      <c r="AE30" s="196" t="s">
        <v>211</v>
      </c>
      <c r="AF30" s="197">
        <f>AE30-AD30</f>
        <v>33</v>
      </c>
      <c r="AG30" s="198">
        <f>IF(AI30="SI", 0,J30)</f>
        <v>28</v>
      </c>
      <c r="AH30" s="199">
        <f>AG30*AF30</f>
        <v>924</v>
      </c>
      <c r="AI30" s="200"/>
    </row>
    <row r="31" spans="1:35">
      <c r="A31" s="108">
        <v>2015</v>
      </c>
      <c r="B31" s="108">
        <v>16</v>
      </c>
      <c r="C31" s="109" t="s">
        <v>84</v>
      </c>
      <c r="D31" s="194" t="s">
        <v>213</v>
      </c>
      <c r="E31" s="109" t="s">
        <v>214</v>
      </c>
      <c r="F31" s="111" t="s">
        <v>215</v>
      </c>
      <c r="G31" s="112">
        <v>27766.37</v>
      </c>
      <c r="H31" s="112">
        <v>5007.05</v>
      </c>
      <c r="I31" s="143" t="s">
        <v>79</v>
      </c>
      <c r="J31" s="112">
        <f>IF(I31="SI", G31-H31,G31)</f>
        <v>27766.37</v>
      </c>
      <c r="K31" s="195" t="s">
        <v>216</v>
      </c>
      <c r="L31" s="108">
        <v>2015</v>
      </c>
      <c r="M31" s="108">
        <v>291</v>
      </c>
      <c r="N31" s="109" t="s">
        <v>93</v>
      </c>
      <c r="O31" s="111" t="s">
        <v>217</v>
      </c>
      <c r="P31" s="109" t="s">
        <v>218</v>
      </c>
      <c r="Q31" s="109" t="s">
        <v>80</v>
      </c>
      <c r="R31" s="108" t="s">
        <v>83</v>
      </c>
      <c r="S31" s="111" t="s">
        <v>83</v>
      </c>
      <c r="T31" s="108">
        <v>2090601</v>
      </c>
      <c r="U31" s="108">
        <v>9030</v>
      </c>
      <c r="V31" s="108">
        <v>12640</v>
      </c>
      <c r="W31" s="108">
        <v>5</v>
      </c>
      <c r="X31" s="113">
        <v>2014</v>
      </c>
      <c r="Y31" s="113">
        <v>375</v>
      </c>
      <c r="Z31" s="113">
        <v>0</v>
      </c>
      <c r="AA31" s="114" t="s">
        <v>84</v>
      </c>
      <c r="AB31" s="108">
        <v>93</v>
      </c>
      <c r="AC31" s="109" t="s">
        <v>84</v>
      </c>
      <c r="AD31" s="196" t="s">
        <v>146</v>
      </c>
      <c r="AE31" s="196" t="s">
        <v>84</v>
      </c>
      <c r="AF31" s="197">
        <f>AE31-AD31</f>
        <v>46</v>
      </c>
      <c r="AG31" s="198">
        <f>IF(AI31="SI", 0,J31)</f>
        <v>27766.37</v>
      </c>
      <c r="AH31" s="199">
        <f>AG31*AF31</f>
        <v>1277253.02</v>
      </c>
      <c r="AI31" s="200"/>
    </row>
    <row r="32" spans="1:35">
      <c r="A32" s="108">
        <v>2015</v>
      </c>
      <c r="B32" s="108">
        <v>17</v>
      </c>
      <c r="C32" s="109" t="s">
        <v>84</v>
      </c>
      <c r="D32" s="194" t="s">
        <v>219</v>
      </c>
      <c r="E32" s="109" t="s">
        <v>220</v>
      </c>
      <c r="F32" s="111" t="s">
        <v>221</v>
      </c>
      <c r="G32" s="112">
        <v>12190.24</v>
      </c>
      <c r="H32" s="112">
        <v>2198.2399999999998</v>
      </c>
      <c r="I32" s="143" t="s">
        <v>79</v>
      </c>
      <c r="J32" s="112">
        <f>IF(I32="SI", G32-H32,G32)</f>
        <v>12190.24</v>
      </c>
      <c r="K32" s="195" t="s">
        <v>80</v>
      </c>
      <c r="L32" s="108">
        <v>2015</v>
      </c>
      <c r="M32" s="108">
        <v>307</v>
      </c>
      <c r="N32" s="109" t="s">
        <v>222</v>
      </c>
      <c r="O32" s="111" t="s">
        <v>223</v>
      </c>
      <c r="P32" s="109" t="s">
        <v>224</v>
      </c>
      <c r="Q32" s="109" t="s">
        <v>225</v>
      </c>
      <c r="R32" s="108" t="s">
        <v>83</v>
      </c>
      <c r="S32" s="111" t="s">
        <v>83</v>
      </c>
      <c r="T32" s="108">
        <v>2090601</v>
      </c>
      <c r="U32" s="108">
        <v>9030</v>
      </c>
      <c r="V32" s="108">
        <v>12640</v>
      </c>
      <c r="W32" s="108">
        <v>5</v>
      </c>
      <c r="X32" s="113">
        <v>2014</v>
      </c>
      <c r="Y32" s="113">
        <v>375</v>
      </c>
      <c r="Z32" s="113">
        <v>0</v>
      </c>
      <c r="AA32" s="114" t="s">
        <v>84</v>
      </c>
      <c r="AB32" s="108">
        <v>90</v>
      </c>
      <c r="AC32" s="109" t="s">
        <v>84</v>
      </c>
      <c r="AD32" s="196" t="s">
        <v>226</v>
      </c>
      <c r="AE32" s="196" t="s">
        <v>84</v>
      </c>
      <c r="AF32" s="197">
        <f>AE32-AD32</f>
        <v>41</v>
      </c>
      <c r="AG32" s="198">
        <f>IF(AI32="SI", 0,J32)</f>
        <v>12190.24</v>
      </c>
      <c r="AH32" s="199">
        <f>AG32*AF32</f>
        <v>499799.83999999997</v>
      </c>
      <c r="AI32" s="200"/>
    </row>
    <row r="33" spans="1:35">
      <c r="A33" s="108">
        <v>2015</v>
      </c>
      <c r="B33" s="108">
        <v>18</v>
      </c>
      <c r="C33" s="109" t="s">
        <v>84</v>
      </c>
      <c r="D33" s="194" t="s">
        <v>227</v>
      </c>
      <c r="E33" s="109" t="s">
        <v>228</v>
      </c>
      <c r="F33" s="111" t="s">
        <v>229</v>
      </c>
      <c r="G33" s="112">
        <v>1690.65</v>
      </c>
      <c r="H33" s="112">
        <v>304.87</v>
      </c>
      <c r="I33" s="143" t="s">
        <v>79</v>
      </c>
      <c r="J33" s="112">
        <f>IF(I33="SI", G33-H33,G33)</f>
        <v>1690.65</v>
      </c>
      <c r="K33" s="195" t="s">
        <v>230</v>
      </c>
      <c r="L33" s="108">
        <v>2015</v>
      </c>
      <c r="M33" s="108">
        <v>371</v>
      </c>
      <c r="N33" s="109" t="s">
        <v>231</v>
      </c>
      <c r="O33" s="111" t="s">
        <v>232</v>
      </c>
      <c r="P33" s="109" t="s">
        <v>233</v>
      </c>
      <c r="Q33" s="109" t="s">
        <v>80</v>
      </c>
      <c r="R33" s="108" t="s">
        <v>83</v>
      </c>
      <c r="S33" s="111" t="s">
        <v>83</v>
      </c>
      <c r="T33" s="108">
        <v>1080103</v>
      </c>
      <c r="U33" s="108">
        <v>2780</v>
      </c>
      <c r="V33" s="108">
        <v>7380</v>
      </c>
      <c r="W33" s="108">
        <v>99</v>
      </c>
      <c r="X33" s="113">
        <v>2015</v>
      </c>
      <c r="Y33" s="113">
        <v>21</v>
      </c>
      <c r="Z33" s="113">
        <v>0</v>
      </c>
      <c r="AA33" s="114" t="s">
        <v>84</v>
      </c>
      <c r="AB33" s="108">
        <v>94</v>
      </c>
      <c r="AC33" s="109" t="s">
        <v>84</v>
      </c>
      <c r="AD33" s="196" t="s">
        <v>234</v>
      </c>
      <c r="AE33" s="196" t="s">
        <v>84</v>
      </c>
      <c r="AF33" s="197">
        <f>AE33-AD33</f>
        <v>27</v>
      </c>
      <c r="AG33" s="198">
        <f>IF(AI33="SI", 0,J33)</f>
        <v>1690.65</v>
      </c>
      <c r="AH33" s="199">
        <f>AG33*AF33</f>
        <v>45647.55</v>
      </c>
      <c r="AI33" s="200"/>
    </row>
    <row r="34" spans="1:35">
      <c r="A34" s="108">
        <v>2015</v>
      </c>
      <c r="B34" s="108">
        <v>19</v>
      </c>
      <c r="C34" s="109" t="s">
        <v>84</v>
      </c>
      <c r="D34" s="194" t="s">
        <v>235</v>
      </c>
      <c r="E34" s="109" t="s">
        <v>236</v>
      </c>
      <c r="F34" s="111" t="s">
        <v>237</v>
      </c>
      <c r="G34" s="112">
        <v>28</v>
      </c>
      <c r="H34" s="112">
        <v>0</v>
      </c>
      <c r="I34" s="143" t="s">
        <v>79</v>
      </c>
      <c r="J34" s="112">
        <f>IF(I34="SI", G34-H34,G34)</f>
        <v>28</v>
      </c>
      <c r="K34" s="195" t="s">
        <v>80</v>
      </c>
      <c r="L34" s="108">
        <v>2015</v>
      </c>
      <c r="M34" s="108">
        <v>144</v>
      </c>
      <c r="N34" s="109" t="s">
        <v>238</v>
      </c>
      <c r="O34" s="111" t="s">
        <v>239</v>
      </c>
      <c r="P34" s="109" t="s">
        <v>80</v>
      </c>
      <c r="Q34" s="109" t="s">
        <v>80</v>
      </c>
      <c r="R34" s="108" t="s">
        <v>83</v>
      </c>
      <c r="S34" s="111" t="s">
        <v>83</v>
      </c>
      <c r="T34" s="108">
        <v>1010105</v>
      </c>
      <c r="U34" s="108">
        <v>50</v>
      </c>
      <c r="V34" s="108">
        <v>600</v>
      </c>
      <c r="W34" s="108">
        <v>99</v>
      </c>
      <c r="X34" s="113">
        <v>2015</v>
      </c>
      <c r="Y34" s="113">
        <v>24</v>
      </c>
      <c r="Z34" s="113">
        <v>0</v>
      </c>
      <c r="AA34" s="114" t="s">
        <v>84</v>
      </c>
      <c r="AB34" s="108">
        <v>85</v>
      </c>
      <c r="AC34" s="109" t="s">
        <v>84</v>
      </c>
      <c r="AD34" s="196" t="s">
        <v>93</v>
      </c>
      <c r="AE34" s="196" t="s">
        <v>84</v>
      </c>
      <c r="AF34" s="197">
        <f>AE34-AD34</f>
        <v>76</v>
      </c>
      <c r="AG34" s="198">
        <f>IF(AI34="SI", 0,J34)</f>
        <v>28</v>
      </c>
      <c r="AH34" s="199">
        <f>AG34*AF34</f>
        <v>2128</v>
      </c>
      <c r="AI34" s="200"/>
    </row>
    <row r="35" spans="1:35">
      <c r="A35" s="108">
        <v>2015</v>
      </c>
      <c r="B35" s="108">
        <v>19</v>
      </c>
      <c r="C35" s="109" t="s">
        <v>84</v>
      </c>
      <c r="D35" s="194" t="s">
        <v>235</v>
      </c>
      <c r="E35" s="109" t="s">
        <v>236</v>
      </c>
      <c r="F35" s="111" t="s">
        <v>237</v>
      </c>
      <c r="G35" s="112">
        <v>122</v>
      </c>
      <c r="H35" s="112">
        <v>0</v>
      </c>
      <c r="I35" s="143" t="s">
        <v>79</v>
      </c>
      <c r="J35" s="112">
        <f>IF(I35="SI", G35-H35,G35)</f>
        <v>122</v>
      </c>
      <c r="K35" s="195" t="s">
        <v>80</v>
      </c>
      <c r="L35" s="108">
        <v>2015</v>
      </c>
      <c r="M35" s="108">
        <v>144</v>
      </c>
      <c r="N35" s="109" t="s">
        <v>238</v>
      </c>
      <c r="O35" s="111" t="s">
        <v>239</v>
      </c>
      <c r="P35" s="109" t="s">
        <v>80</v>
      </c>
      <c r="Q35" s="109" t="s">
        <v>80</v>
      </c>
      <c r="R35" s="108" t="s">
        <v>83</v>
      </c>
      <c r="S35" s="111" t="s">
        <v>83</v>
      </c>
      <c r="T35" s="108">
        <v>1010105</v>
      </c>
      <c r="U35" s="108">
        <v>50</v>
      </c>
      <c r="V35" s="108">
        <v>600</v>
      </c>
      <c r="W35" s="108">
        <v>99</v>
      </c>
      <c r="X35" s="113">
        <v>2015</v>
      </c>
      <c r="Y35" s="113">
        <v>24</v>
      </c>
      <c r="Z35" s="113">
        <v>0</v>
      </c>
      <c r="AA35" s="114" t="s">
        <v>84</v>
      </c>
      <c r="AB35" s="108">
        <v>84</v>
      </c>
      <c r="AC35" s="109" t="s">
        <v>84</v>
      </c>
      <c r="AD35" s="196" t="s">
        <v>93</v>
      </c>
      <c r="AE35" s="196" t="s">
        <v>84</v>
      </c>
      <c r="AF35" s="197">
        <f>AE35-AD35</f>
        <v>76</v>
      </c>
      <c r="AG35" s="198">
        <f>IF(AI35="SI", 0,J35)</f>
        <v>122</v>
      </c>
      <c r="AH35" s="199">
        <f>AG35*AF35</f>
        <v>9272</v>
      </c>
      <c r="AI35" s="200"/>
    </row>
    <row r="36" spans="1:35">
      <c r="A36" s="108">
        <v>2015</v>
      </c>
      <c r="B36" s="108">
        <v>20</v>
      </c>
      <c r="C36" s="109" t="s">
        <v>84</v>
      </c>
      <c r="D36" s="194" t="s">
        <v>240</v>
      </c>
      <c r="E36" s="109" t="s">
        <v>241</v>
      </c>
      <c r="F36" s="111" t="s">
        <v>242</v>
      </c>
      <c r="G36" s="112">
        <v>800.63</v>
      </c>
      <c r="H36" s="112">
        <v>81.12</v>
      </c>
      <c r="I36" s="143" t="s">
        <v>79</v>
      </c>
      <c r="J36" s="112">
        <f>IF(I36="SI", G36-H36,G36)</f>
        <v>800.63</v>
      </c>
      <c r="K36" s="195" t="s">
        <v>80</v>
      </c>
      <c r="L36" s="108">
        <v>2015</v>
      </c>
      <c r="M36" s="108">
        <v>323</v>
      </c>
      <c r="N36" s="109" t="s">
        <v>222</v>
      </c>
      <c r="O36" s="111" t="s">
        <v>243</v>
      </c>
      <c r="P36" s="109" t="s">
        <v>244</v>
      </c>
      <c r="Q36" s="109" t="s">
        <v>80</v>
      </c>
      <c r="R36" s="108" t="s">
        <v>83</v>
      </c>
      <c r="S36" s="111" t="s">
        <v>83</v>
      </c>
      <c r="T36" s="108">
        <v>1010303</v>
      </c>
      <c r="U36" s="108">
        <v>250</v>
      </c>
      <c r="V36" s="108">
        <v>1280</v>
      </c>
      <c r="W36" s="108">
        <v>1</v>
      </c>
      <c r="X36" s="113">
        <v>2014</v>
      </c>
      <c r="Y36" s="113">
        <v>359</v>
      </c>
      <c r="Z36" s="113">
        <v>0</v>
      </c>
      <c r="AA36" s="114" t="s">
        <v>84</v>
      </c>
      <c r="AB36" s="108">
        <v>87</v>
      </c>
      <c r="AC36" s="109" t="s">
        <v>84</v>
      </c>
      <c r="AD36" s="196" t="s">
        <v>226</v>
      </c>
      <c r="AE36" s="196" t="s">
        <v>84</v>
      </c>
      <c r="AF36" s="197">
        <f>AE36-AD36</f>
        <v>41</v>
      </c>
      <c r="AG36" s="198">
        <f>IF(AI36="SI", 0,J36)</f>
        <v>800.63</v>
      </c>
      <c r="AH36" s="199">
        <f>AG36*AF36</f>
        <v>32825.83</v>
      </c>
      <c r="AI36" s="200"/>
    </row>
    <row r="37" spans="1:35">
      <c r="A37" s="108">
        <v>2015</v>
      </c>
      <c r="B37" s="108">
        <v>20</v>
      </c>
      <c r="C37" s="109" t="s">
        <v>84</v>
      </c>
      <c r="D37" s="194" t="s">
        <v>240</v>
      </c>
      <c r="E37" s="109" t="s">
        <v>241</v>
      </c>
      <c r="F37" s="111" t="s">
        <v>242</v>
      </c>
      <c r="G37" s="112">
        <v>449.87</v>
      </c>
      <c r="H37" s="112">
        <v>144.38</v>
      </c>
      <c r="I37" s="143" t="s">
        <v>79</v>
      </c>
      <c r="J37" s="112">
        <f>IF(I37="SI", G37-H37,G37)</f>
        <v>449.87</v>
      </c>
      <c r="K37" s="195" t="s">
        <v>80</v>
      </c>
      <c r="L37" s="108">
        <v>2015</v>
      </c>
      <c r="M37" s="108">
        <v>323</v>
      </c>
      <c r="N37" s="109" t="s">
        <v>222</v>
      </c>
      <c r="O37" s="111" t="s">
        <v>243</v>
      </c>
      <c r="P37" s="109" t="s">
        <v>244</v>
      </c>
      <c r="Q37" s="109" t="s">
        <v>80</v>
      </c>
      <c r="R37" s="108" t="s">
        <v>83</v>
      </c>
      <c r="S37" s="111" t="s">
        <v>83</v>
      </c>
      <c r="T37" s="108">
        <v>1010303</v>
      </c>
      <c r="U37" s="108">
        <v>250</v>
      </c>
      <c r="V37" s="108">
        <v>1280</v>
      </c>
      <c r="W37" s="108">
        <v>1</v>
      </c>
      <c r="X37" s="113">
        <v>2013</v>
      </c>
      <c r="Y37" s="113">
        <v>13</v>
      </c>
      <c r="Z37" s="113">
        <v>0</v>
      </c>
      <c r="AA37" s="114" t="s">
        <v>84</v>
      </c>
      <c r="AB37" s="108">
        <v>86</v>
      </c>
      <c r="AC37" s="109" t="s">
        <v>84</v>
      </c>
      <c r="AD37" s="196" t="s">
        <v>226</v>
      </c>
      <c r="AE37" s="196" t="s">
        <v>84</v>
      </c>
      <c r="AF37" s="197">
        <f>AE37-AD37</f>
        <v>41</v>
      </c>
      <c r="AG37" s="198">
        <f>IF(AI37="SI", 0,J37)</f>
        <v>449.87</v>
      </c>
      <c r="AH37" s="199">
        <f>AG37*AF37</f>
        <v>18444.670000000002</v>
      </c>
      <c r="AI37" s="200"/>
    </row>
    <row r="38" spans="1:35">
      <c r="A38" s="108">
        <v>2015</v>
      </c>
      <c r="B38" s="108">
        <v>21</v>
      </c>
      <c r="C38" s="109" t="s">
        <v>84</v>
      </c>
      <c r="D38" s="194" t="s">
        <v>245</v>
      </c>
      <c r="E38" s="109" t="s">
        <v>231</v>
      </c>
      <c r="F38" s="111" t="s">
        <v>246</v>
      </c>
      <c r="G38" s="112">
        <v>611.29</v>
      </c>
      <c r="H38" s="112">
        <v>110.23</v>
      </c>
      <c r="I38" s="143" t="s">
        <v>79</v>
      </c>
      <c r="J38" s="112">
        <f>IF(I38="SI", G38-H38,G38)</f>
        <v>611.29</v>
      </c>
      <c r="K38" s="195" t="s">
        <v>80</v>
      </c>
      <c r="L38" s="108">
        <v>2015</v>
      </c>
      <c r="M38" s="108">
        <v>386</v>
      </c>
      <c r="N38" s="109" t="s">
        <v>231</v>
      </c>
      <c r="O38" s="111" t="s">
        <v>243</v>
      </c>
      <c r="P38" s="109" t="s">
        <v>244</v>
      </c>
      <c r="Q38" s="109" t="s">
        <v>80</v>
      </c>
      <c r="R38" s="108" t="s">
        <v>83</v>
      </c>
      <c r="S38" s="111" t="s">
        <v>83</v>
      </c>
      <c r="T38" s="108">
        <v>2010501</v>
      </c>
      <c r="U38" s="108">
        <v>6130</v>
      </c>
      <c r="V38" s="108">
        <v>9110</v>
      </c>
      <c r="W38" s="108">
        <v>99</v>
      </c>
      <c r="X38" s="113">
        <v>2015</v>
      </c>
      <c r="Y38" s="113">
        <v>40</v>
      </c>
      <c r="Z38" s="113">
        <v>0</v>
      </c>
      <c r="AA38" s="114" t="s">
        <v>80</v>
      </c>
      <c r="AB38" s="108">
        <v>96</v>
      </c>
      <c r="AC38" s="109" t="s">
        <v>247</v>
      </c>
      <c r="AD38" s="196" t="s">
        <v>234</v>
      </c>
      <c r="AE38" s="196" t="s">
        <v>247</v>
      </c>
      <c r="AF38" s="197">
        <f>AE38-AD38</f>
        <v>32</v>
      </c>
      <c r="AG38" s="198">
        <f>IF(AI38="SI", 0,J38)</f>
        <v>611.29</v>
      </c>
      <c r="AH38" s="199">
        <f>AG38*AF38</f>
        <v>19561.28</v>
      </c>
      <c r="AI38" s="200"/>
    </row>
    <row r="39" spans="1:35">
      <c r="A39" s="108">
        <v>2015</v>
      </c>
      <c r="B39" s="108">
        <v>21</v>
      </c>
      <c r="C39" s="109" t="s">
        <v>84</v>
      </c>
      <c r="D39" s="194" t="s">
        <v>245</v>
      </c>
      <c r="E39" s="109" t="s">
        <v>231</v>
      </c>
      <c r="F39" s="111" t="s">
        <v>246</v>
      </c>
      <c r="G39" s="112">
        <v>1732.24</v>
      </c>
      <c r="H39" s="112">
        <v>312.37</v>
      </c>
      <c r="I39" s="143" t="s">
        <v>79</v>
      </c>
      <c r="J39" s="112">
        <f>IF(I39="SI", G39-H39,G39)</f>
        <v>1732.24</v>
      </c>
      <c r="K39" s="195" t="s">
        <v>80</v>
      </c>
      <c r="L39" s="108">
        <v>2015</v>
      </c>
      <c r="M39" s="108">
        <v>386</v>
      </c>
      <c r="N39" s="109" t="s">
        <v>231</v>
      </c>
      <c r="O39" s="111" t="s">
        <v>243</v>
      </c>
      <c r="P39" s="109" t="s">
        <v>244</v>
      </c>
      <c r="Q39" s="109" t="s">
        <v>80</v>
      </c>
      <c r="R39" s="108" t="s">
        <v>83</v>
      </c>
      <c r="S39" s="111" t="s">
        <v>83</v>
      </c>
      <c r="T39" s="108">
        <v>2010501</v>
      </c>
      <c r="U39" s="108">
        <v>6130</v>
      </c>
      <c r="V39" s="108">
        <v>9110</v>
      </c>
      <c r="W39" s="108">
        <v>99</v>
      </c>
      <c r="X39" s="113">
        <v>2013</v>
      </c>
      <c r="Y39" s="113">
        <v>5</v>
      </c>
      <c r="Z39" s="113">
        <v>0</v>
      </c>
      <c r="AA39" s="114" t="s">
        <v>84</v>
      </c>
      <c r="AB39" s="108">
        <v>89</v>
      </c>
      <c r="AC39" s="109" t="s">
        <v>84</v>
      </c>
      <c r="AD39" s="196" t="s">
        <v>234</v>
      </c>
      <c r="AE39" s="196" t="s">
        <v>84</v>
      </c>
      <c r="AF39" s="197">
        <f>AE39-AD39</f>
        <v>27</v>
      </c>
      <c r="AG39" s="198">
        <f>IF(AI39="SI", 0,J39)</f>
        <v>1732.24</v>
      </c>
      <c r="AH39" s="199">
        <f>AG39*AF39</f>
        <v>46770.48</v>
      </c>
      <c r="AI39" s="200"/>
    </row>
    <row r="40" spans="1:35">
      <c r="A40" s="108">
        <v>2015</v>
      </c>
      <c r="B40" s="108">
        <v>21</v>
      </c>
      <c r="C40" s="109" t="s">
        <v>84</v>
      </c>
      <c r="D40" s="194" t="s">
        <v>245</v>
      </c>
      <c r="E40" s="109" t="s">
        <v>231</v>
      </c>
      <c r="F40" s="111" t="s">
        <v>246</v>
      </c>
      <c r="G40" s="112">
        <v>419.77</v>
      </c>
      <c r="H40" s="112">
        <v>75.7</v>
      </c>
      <c r="I40" s="143" t="s">
        <v>79</v>
      </c>
      <c r="J40" s="112">
        <f>IF(I40="SI", G40-H40,G40)</f>
        <v>419.77</v>
      </c>
      <c r="K40" s="195" t="s">
        <v>80</v>
      </c>
      <c r="L40" s="108">
        <v>2015</v>
      </c>
      <c r="M40" s="108">
        <v>386</v>
      </c>
      <c r="N40" s="109" t="s">
        <v>231</v>
      </c>
      <c r="O40" s="111" t="s">
        <v>243</v>
      </c>
      <c r="P40" s="109" t="s">
        <v>244</v>
      </c>
      <c r="Q40" s="109" t="s">
        <v>80</v>
      </c>
      <c r="R40" s="108" t="s">
        <v>83</v>
      </c>
      <c r="S40" s="111" t="s">
        <v>83</v>
      </c>
      <c r="T40" s="108">
        <v>1010502</v>
      </c>
      <c r="U40" s="108">
        <v>460</v>
      </c>
      <c r="V40" s="108">
        <v>1280</v>
      </c>
      <c r="W40" s="108">
        <v>99</v>
      </c>
      <c r="X40" s="113">
        <v>2014</v>
      </c>
      <c r="Y40" s="113">
        <v>360</v>
      </c>
      <c r="Z40" s="113">
        <v>0</v>
      </c>
      <c r="AA40" s="114" t="s">
        <v>84</v>
      </c>
      <c r="AB40" s="108">
        <v>88</v>
      </c>
      <c r="AC40" s="109" t="s">
        <v>84</v>
      </c>
      <c r="AD40" s="196" t="s">
        <v>234</v>
      </c>
      <c r="AE40" s="196" t="s">
        <v>84</v>
      </c>
      <c r="AF40" s="197">
        <f>AE40-AD40</f>
        <v>27</v>
      </c>
      <c r="AG40" s="198">
        <f>IF(AI40="SI", 0,J40)</f>
        <v>419.77</v>
      </c>
      <c r="AH40" s="199">
        <f>AG40*AF40</f>
        <v>11333.789999999999</v>
      </c>
      <c r="AI40" s="200"/>
    </row>
    <row r="41" spans="1:35">
      <c r="A41" s="108">
        <v>2015</v>
      </c>
      <c r="B41" s="108">
        <v>22</v>
      </c>
      <c r="C41" s="109" t="s">
        <v>84</v>
      </c>
      <c r="D41" s="194" t="s">
        <v>248</v>
      </c>
      <c r="E41" s="109" t="s">
        <v>231</v>
      </c>
      <c r="F41" s="111" t="s">
        <v>249</v>
      </c>
      <c r="G41" s="112">
        <v>240</v>
      </c>
      <c r="H41" s="112">
        <v>21.8</v>
      </c>
      <c r="I41" s="143" t="s">
        <v>79</v>
      </c>
      <c r="J41" s="112">
        <f>IF(I41="SI", G41-H41,G41)</f>
        <v>240</v>
      </c>
      <c r="K41" s="195" t="s">
        <v>250</v>
      </c>
      <c r="L41" s="108">
        <v>2015</v>
      </c>
      <c r="M41" s="108">
        <v>397</v>
      </c>
      <c r="N41" s="109" t="s">
        <v>251</v>
      </c>
      <c r="O41" s="111" t="s">
        <v>252</v>
      </c>
      <c r="P41" s="109" t="s">
        <v>253</v>
      </c>
      <c r="Q41" s="109" t="s">
        <v>80</v>
      </c>
      <c r="R41" s="108" t="s">
        <v>83</v>
      </c>
      <c r="S41" s="111" t="s">
        <v>83</v>
      </c>
      <c r="T41" s="108">
        <v>1010203</v>
      </c>
      <c r="U41" s="108">
        <v>140</v>
      </c>
      <c r="V41" s="108">
        <v>440</v>
      </c>
      <c r="W41" s="108">
        <v>99</v>
      </c>
      <c r="X41" s="113">
        <v>2015</v>
      </c>
      <c r="Y41" s="113">
        <v>23</v>
      </c>
      <c r="Z41" s="113">
        <v>0</v>
      </c>
      <c r="AA41" s="114" t="s">
        <v>84</v>
      </c>
      <c r="AB41" s="108">
        <v>91</v>
      </c>
      <c r="AC41" s="109" t="s">
        <v>84</v>
      </c>
      <c r="AD41" s="196" t="s">
        <v>254</v>
      </c>
      <c r="AE41" s="196" t="s">
        <v>84</v>
      </c>
      <c r="AF41" s="197">
        <f>AE41-AD41</f>
        <v>19</v>
      </c>
      <c r="AG41" s="198">
        <f>IF(AI41="SI", 0,J41)</f>
        <v>240</v>
      </c>
      <c r="AH41" s="199">
        <f>AG41*AF41</f>
        <v>4560</v>
      </c>
      <c r="AI41" s="200"/>
    </row>
    <row r="42" spans="1:35">
      <c r="A42" s="108">
        <v>2015</v>
      </c>
      <c r="B42" s="108">
        <v>23</v>
      </c>
      <c r="C42" s="109" t="s">
        <v>84</v>
      </c>
      <c r="D42" s="194" t="s">
        <v>255</v>
      </c>
      <c r="E42" s="109" t="s">
        <v>231</v>
      </c>
      <c r="F42" s="111" t="s">
        <v>256</v>
      </c>
      <c r="G42" s="112">
        <v>610</v>
      </c>
      <c r="H42" s="112">
        <v>110</v>
      </c>
      <c r="I42" s="143" t="s">
        <v>79</v>
      </c>
      <c r="J42" s="112">
        <f>IF(I42="SI", G42-H42,G42)</f>
        <v>610</v>
      </c>
      <c r="K42" s="195" t="s">
        <v>257</v>
      </c>
      <c r="L42" s="108">
        <v>2015</v>
      </c>
      <c r="M42" s="108">
        <v>398</v>
      </c>
      <c r="N42" s="109" t="s">
        <v>251</v>
      </c>
      <c r="O42" s="111" t="s">
        <v>252</v>
      </c>
      <c r="P42" s="109" t="s">
        <v>253</v>
      </c>
      <c r="Q42" s="109" t="s">
        <v>80</v>
      </c>
      <c r="R42" s="108" t="s">
        <v>83</v>
      </c>
      <c r="S42" s="111" t="s">
        <v>83</v>
      </c>
      <c r="T42" s="108">
        <v>1080103</v>
      </c>
      <c r="U42" s="108">
        <v>2780</v>
      </c>
      <c r="V42" s="108">
        <v>7380</v>
      </c>
      <c r="W42" s="108">
        <v>99</v>
      </c>
      <c r="X42" s="113">
        <v>2015</v>
      </c>
      <c r="Y42" s="113">
        <v>22</v>
      </c>
      <c r="Z42" s="113">
        <v>0</v>
      </c>
      <c r="AA42" s="114" t="s">
        <v>84</v>
      </c>
      <c r="AB42" s="108">
        <v>92</v>
      </c>
      <c r="AC42" s="109" t="s">
        <v>84</v>
      </c>
      <c r="AD42" s="196" t="s">
        <v>254</v>
      </c>
      <c r="AE42" s="196" t="s">
        <v>84</v>
      </c>
      <c r="AF42" s="197">
        <f>AE42-AD42</f>
        <v>19</v>
      </c>
      <c r="AG42" s="198">
        <f>IF(AI42="SI", 0,J42)</f>
        <v>610</v>
      </c>
      <c r="AH42" s="199">
        <f>AG42*AF42</f>
        <v>11590</v>
      </c>
      <c r="AI42" s="200"/>
    </row>
    <row r="43" spans="1:35">
      <c r="A43" s="108">
        <v>2015</v>
      </c>
      <c r="B43" s="108">
        <v>24</v>
      </c>
      <c r="C43" s="109" t="s">
        <v>258</v>
      </c>
      <c r="D43" s="194" t="s">
        <v>259</v>
      </c>
      <c r="E43" s="109" t="s">
        <v>260</v>
      </c>
      <c r="F43" s="111" t="s">
        <v>261</v>
      </c>
      <c r="G43" s="112">
        <v>72.59</v>
      </c>
      <c r="H43" s="112">
        <v>13.09</v>
      </c>
      <c r="I43" s="143" t="s">
        <v>79</v>
      </c>
      <c r="J43" s="112">
        <f>IF(I43="SI", G43-H43,G43)</f>
        <v>72.59</v>
      </c>
      <c r="K43" s="195" t="s">
        <v>80</v>
      </c>
      <c r="L43" s="108">
        <v>2015</v>
      </c>
      <c r="M43" s="108">
        <v>597</v>
      </c>
      <c r="N43" s="109" t="s">
        <v>262</v>
      </c>
      <c r="O43" s="111" t="s">
        <v>263</v>
      </c>
      <c r="P43" s="109" t="s">
        <v>264</v>
      </c>
      <c r="Q43" s="109" t="s">
        <v>264</v>
      </c>
      <c r="R43" s="108" t="s">
        <v>83</v>
      </c>
      <c r="S43" s="111" t="s">
        <v>83</v>
      </c>
      <c r="T43" s="108">
        <v>1010203</v>
      </c>
      <c r="U43" s="108">
        <v>140</v>
      </c>
      <c r="V43" s="108">
        <v>450</v>
      </c>
      <c r="W43" s="108">
        <v>7</v>
      </c>
      <c r="X43" s="113">
        <v>2015</v>
      </c>
      <c r="Y43" s="113">
        <v>37</v>
      </c>
      <c r="Z43" s="113">
        <v>0</v>
      </c>
      <c r="AA43" s="114" t="s">
        <v>84</v>
      </c>
      <c r="AB43" s="108">
        <v>120</v>
      </c>
      <c r="AC43" s="109" t="s">
        <v>85</v>
      </c>
      <c r="AD43" s="196" t="s">
        <v>265</v>
      </c>
      <c r="AE43" s="196" t="s">
        <v>85</v>
      </c>
      <c r="AF43" s="197">
        <f>AE43-AD43</f>
        <v>19</v>
      </c>
      <c r="AG43" s="198">
        <f>IF(AI43="SI", 0,J43)</f>
        <v>72.59</v>
      </c>
      <c r="AH43" s="199">
        <f>AG43*AF43</f>
        <v>1379.21</v>
      </c>
      <c r="AI43" s="200"/>
    </row>
    <row r="44" spans="1:35">
      <c r="A44" s="108">
        <v>2015</v>
      </c>
      <c r="B44" s="108">
        <v>25</v>
      </c>
      <c r="C44" s="109" t="s">
        <v>266</v>
      </c>
      <c r="D44" s="194" t="s">
        <v>190</v>
      </c>
      <c r="E44" s="109" t="s">
        <v>267</v>
      </c>
      <c r="F44" s="111" t="s">
        <v>268</v>
      </c>
      <c r="G44" s="112">
        <v>7213.54</v>
      </c>
      <c r="H44" s="112">
        <v>1300.8</v>
      </c>
      <c r="I44" s="143" t="s">
        <v>79</v>
      </c>
      <c r="J44" s="112">
        <f>IF(I44="SI", G44-H44,G44)</f>
        <v>7213.54</v>
      </c>
      <c r="K44" s="195" t="s">
        <v>269</v>
      </c>
      <c r="L44" s="108">
        <v>2015</v>
      </c>
      <c r="M44" s="108">
        <v>858</v>
      </c>
      <c r="N44" s="109" t="s">
        <v>266</v>
      </c>
      <c r="O44" s="111" t="s">
        <v>223</v>
      </c>
      <c r="P44" s="109" t="s">
        <v>224</v>
      </c>
      <c r="Q44" s="109" t="s">
        <v>225</v>
      </c>
      <c r="R44" s="108" t="s">
        <v>83</v>
      </c>
      <c r="S44" s="111" t="s">
        <v>83</v>
      </c>
      <c r="T44" s="108">
        <v>2090601</v>
      </c>
      <c r="U44" s="108">
        <v>9030</v>
      </c>
      <c r="V44" s="108">
        <v>12640</v>
      </c>
      <c r="W44" s="108">
        <v>5</v>
      </c>
      <c r="X44" s="113">
        <v>2014</v>
      </c>
      <c r="Y44" s="113">
        <v>375</v>
      </c>
      <c r="Z44" s="113">
        <v>0</v>
      </c>
      <c r="AA44" s="114" t="s">
        <v>80</v>
      </c>
      <c r="AB44" s="108">
        <v>113</v>
      </c>
      <c r="AC44" s="109" t="s">
        <v>266</v>
      </c>
      <c r="AD44" s="196" t="s">
        <v>270</v>
      </c>
      <c r="AE44" s="196" t="s">
        <v>266</v>
      </c>
      <c r="AF44" s="197">
        <f>AE44-AD44</f>
        <v>-30</v>
      </c>
      <c r="AG44" s="198">
        <f>IF(AI44="SI", 0,J44)</f>
        <v>7213.54</v>
      </c>
      <c r="AH44" s="199">
        <f>AG44*AF44</f>
        <v>-216406.2</v>
      </c>
      <c r="AI44" s="200"/>
    </row>
    <row r="45" spans="1:35">
      <c r="A45" s="108">
        <v>2015</v>
      </c>
      <c r="B45" s="108">
        <v>26</v>
      </c>
      <c r="C45" s="109" t="s">
        <v>266</v>
      </c>
      <c r="D45" s="194" t="s">
        <v>271</v>
      </c>
      <c r="E45" s="109" t="s">
        <v>272</v>
      </c>
      <c r="F45" s="111" t="s">
        <v>273</v>
      </c>
      <c r="G45" s="112">
        <v>7715.28</v>
      </c>
      <c r="H45" s="112">
        <v>1391.28</v>
      </c>
      <c r="I45" s="143" t="s">
        <v>79</v>
      </c>
      <c r="J45" s="112">
        <f>IF(I45="SI", G45-H45,G45)</f>
        <v>7715.28</v>
      </c>
      <c r="K45" s="195" t="s">
        <v>274</v>
      </c>
      <c r="L45" s="108">
        <v>2015</v>
      </c>
      <c r="M45" s="108">
        <v>815</v>
      </c>
      <c r="N45" s="109" t="s">
        <v>275</v>
      </c>
      <c r="O45" s="111" t="s">
        <v>276</v>
      </c>
      <c r="P45" s="109" t="s">
        <v>277</v>
      </c>
      <c r="Q45" s="109" t="s">
        <v>278</v>
      </c>
      <c r="R45" s="108" t="s">
        <v>83</v>
      </c>
      <c r="S45" s="111" t="s">
        <v>83</v>
      </c>
      <c r="T45" s="108">
        <v>2090601</v>
      </c>
      <c r="U45" s="108">
        <v>9030</v>
      </c>
      <c r="V45" s="108">
        <v>12640</v>
      </c>
      <c r="W45" s="108">
        <v>5</v>
      </c>
      <c r="X45" s="113">
        <v>2014</v>
      </c>
      <c r="Y45" s="113">
        <v>375</v>
      </c>
      <c r="Z45" s="113">
        <v>0</v>
      </c>
      <c r="AA45" s="114" t="s">
        <v>80</v>
      </c>
      <c r="AB45" s="108">
        <v>110</v>
      </c>
      <c r="AC45" s="109" t="s">
        <v>266</v>
      </c>
      <c r="AD45" s="196" t="s">
        <v>279</v>
      </c>
      <c r="AE45" s="196" t="s">
        <v>266</v>
      </c>
      <c r="AF45" s="197">
        <f>AE45-AD45</f>
        <v>-23</v>
      </c>
      <c r="AG45" s="198">
        <f>IF(AI45="SI", 0,J45)</f>
        <v>7715.28</v>
      </c>
      <c r="AH45" s="199">
        <f>AG45*AF45</f>
        <v>-177451.44</v>
      </c>
      <c r="AI45" s="200"/>
    </row>
    <row r="46" spans="1:35">
      <c r="A46" s="108">
        <v>2015</v>
      </c>
      <c r="B46" s="108">
        <v>27</v>
      </c>
      <c r="C46" s="109" t="s">
        <v>266</v>
      </c>
      <c r="D46" s="194" t="s">
        <v>280</v>
      </c>
      <c r="E46" s="109" t="s">
        <v>272</v>
      </c>
      <c r="F46" s="111" t="s">
        <v>281</v>
      </c>
      <c r="G46" s="112">
        <v>27736.57</v>
      </c>
      <c r="H46" s="112">
        <v>5001.68</v>
      </c>
      <c r="I46" s="143" t="s">
        <v>79</v>
      </c>
      <c r="J46" s="112">
        <f>IF(I46="SI", G46-H46,G46)</f>
        <v>27736.57</v>
      </c>
      <c r="K46" s="195" t="s">
        <v>80</v>
      </c>
      <c r="L46" s="108">
        <v>2015</v>
      </c>
      <c r="M46" s="108">
        <v>834</v>
      </c>
      <c r="N46" s="109" t="s">
        <v>282</v>
      </c>
      <c r="O46" s="111" t="s">
        <v>217</v>
      </c>
      <c r="P46" s="109" t="s">
        <v>218</v>
      </c>
      <c r="Q46" s="109" t="s">
        <v>80</v>
      </c>
      <c r="R46" s="108" t="s">
        <v>83</v>
      </c>
      <c r="S46" s="111" t="s">
        <v>83</v>
      </c>
      <c r="T46" s="108">
        <v>2090601</v>
      </c>
      <c r="U46" s="108">
        <v>9030</v>
      </c>
      <c r="V46" s="108">
        <v>12640</v>
      </c>
      <c r="W46" s="108">
        <v>5</v>
      </c>
      <c r="X46" s="113">
        <v>2014</v>
      </c>
      <c r="Y46" s="113">
        <v>375</v>
      </c>
      <c r="Z46" s="113">
        <v>0</v>
      </c>
      <c r="AA46" s="114" t="s">
        <v>80</v>
      </c>
      <c r="AB46" s="108">
        <v>114</v>
      </c>
      <c r="AC46" s="109" t="s">
        <v>266</v>
      </c>
      <c r="AD46" s="196" t="s">
        <v>283</v>
      </c>
      <c r="AE46" s="196" t="s">
        <v>266</v>
      </c>
      <c r="AF46" s="197">
        <f>AE46-AD46</f>
        <v>-29</v>
      </c>
      <c r="AG46" s="198">
        <f>IF(AI46="SI", 0,J46)</f>
        <v>27736.57</v>
      </c>
      <c r="AH46" s="199">
        <f>AG46*AF46</f>
        <v>-804360.53</v>
      </c>
      <c r="AI46" s="200"/>
    </row>
    <row r="47" spans="1:35">
      <c r="A47" s="108">
        <v>2015</v>
      </c>
      <c r="B47" s="108">
        <v>28</v>
      </c>
      <c r="C47" s="109" t="s">
        <v>85</v>
      </c>
      <c r="D47" s="194" t="s">
        <v>284</v>
      </c>
      <c r="E47" s="109" t="s">
        <v>260</v>
      </c>
      <c r="F47" s="111" t="s">
        <v>285</v>
      </c>
      <c r="G47" s="112">
        <v>304</v>
      </c>
      <c r="H47" s="112">
        <v>54.82</v>
      </c>
      <c r="I47" s="143" t="s">
        <v>79</v>
      </c>
      <c r="J47" s="112">
        <f>IF(I47="SI", G47-H47,G47)</f>
        <v>304</v>
      </c>
      <c r="K47" s="195" t="s">
        <v>80</v>
      </c>
      <c r="L47" s="108">
        <v>2015</v>
      </c>
      <c r="M47" s="108">
        <v>28</v>
      </c>
      <c r="N47" s="109" t="s">
        <v>176</v>
      </c>
      <c r="O47" s="111" t="s">
        <v>263</v>
      </c>
      <c r="P47" s="109" t="s">
        <v>264</v>
      </c>
      <c r="Q47" s="109" t="s">
        <v>264</v>
      </c>
      <c r="R47" s="108" t="s">
        <v>83</v>
      </c>
      <c r="S47" s="111" t="s">
        <v>83</v>
      </c>
      <c r="T47" s="108">
        <v>1010203</v>
      </c>
      <c r="U47" s="108">
        <v>140</v>
      </c>
      <c r="V47" s="108">
        <v>450</v>
      </c>
      <c r="W47" s="108">
        <v>7</v>
      </c>
      <c r="X47" s="113">
        <v>2015</v>
      </c>
      <c r="Y47" s="113">
        <v>37</v>
      </c>
      <c r="Z47" s="113">
        <v>0</v>
      </c>
      <c r="AA47" s="114" t="s">
        <v>84</v>
      </c>
      <c r="AB47" s="108">
        <v>120</v>
      </c>
      <c r="AC47" s="109" t="s">
        <v>85</v>
      </c>
      <c r="AD47" s="196" t="s">
        <v>177</v>
      </c>
      <c r="AE47" s="196" t="s">
        <v>85</v>
      </c>
      <c r="AF47" s="197">
        <f>AE47-AD47</f>
        <v>124</v>
      </c>
      <c r="AG47" s="198">
        <f>IF(AI47="SI", 0,J47)</f>
        <v>304</v>
      </c>
      <c r="AH47" s="199">
        <f>AG47*AF47</f>
        <v>37696</v>
      </c>
      <c r="AI47" s="200"/>
    </row>
    <row r="48" spans="1:35">
      <c r="A48" s="108">
        <v>2015</v>
      </c>
      <c r="B48" s="108">
        <v>29</v>
      </c>
      <c r="C48" s="109" t="s">
        <v>85</v>
      </c>
      <c r="D48" s="194" t="s">
        <v>286</v>
      </c>
      <c r="E48" s="109" t="s">
        <v>287</v>
      </c>
      <c r="F48" s="111" t="s">
        <v>288</v>
      </c>
      <c r="G48" s="112">
        <v>78.78</v>
      </c>
      <c r="H48" s="112">
        <v>14.21</v>
      </c>
      <c r="I48" s="143" t="s">
        <v>79</v>
      </c>
      <c r="J48" s="112">
        <f>IF(I48="SI", G48-H48,G48)</f>
        <v>78.78</v>
      </c>
      <c r="K48" s="195" t="s">
        <v>80</v>
      </c>
      <c r="L48" s="108">
        <v>2015</v>
      </c>
      <c r="M48" s="108">
        <v>586</v>
      </c>
      <c r="N48" s="109" t="s">
        <v>262</v>
      </c>
      <c r="O48" s="111" t="s">
        <v>263</v>
      </c>
      <c r="P48" s="109" t="s">
        <v>264</v>
      </c>
      <c r="Q48" s="109" t="s">
        <v>264</v>
      </c>
      <c r="R48" s="108" t="s">
        <v>83</v>
      </c>
      <c r="S48" s="111" t="s">
        <v>83</v>
      </c>
      <c r="T48" s="108">
        <v>1010203</v>
      </c>
      <c r="U48" s="108">
        <v>140</v>
      </c>
      <c r="V48" s="108">
        <v>450</v>
      </c>
      <c r="W48" s="108">
        <v>7</v>
      </c>
      <c r="X48" s="113">
        <v>2015</v>
      </c>
      <c r="Y48" s="113">
        <v>37</v>
      </c>
      <c r="Z48" s="113">
        <v>0</v>
      </c>
      <c r="AA48" s="114" t="s">
        <v>84</v>
      </c>
      <c r="AB48" s="108">
        <v>120</v>
      </c>
      <c r="AC48" s="109" t="s">
        <v>85</v>
      </c>
      <c r="AD48" s="196" t="s">
        <v>265</v>
      </c>
      <c r="AE48" s="196" t="s">
        <v>85</v>
      </c>
      <c r="AF48" s="197">
        <f>AE48-AD48</f>
        <v>19</v>
      </c>
      <c r="AG48" s="198">
        <f>IF(AI48="SI", 0,J48)</f>
        <v>78.78</v>
      </c>
      <c r="AH48" s="199">
        <f>AG48*AF48</f>
        <v>1496.82</v>
      </c>
      <c r="AI48" s="200"/>
    </row>
    <row r="49" spans="1:35">
      <c r="A49" s="108">
        <v>2015</v>
      </c>
      <c r="B49" s="108">
        <v>30</v>
      </c>
      <c r="C49" s="109" t="s">
        <v>85</v>
      </c>
      <c r="D49" s="194" t="s">
        <v>289</v>
      </c>
      <c r="E49" s="109" t="s">
        <v>260</v>
      </c>
      <c r="F49" s="111" t="s">
        <v>290</v>
      </c>
      <c r="G49" s="112">
        <v>78.78</v>
      </c>
      <c r="H49" s="112">
        <v>14.21</v>
      </c>
      <c r="I49" s="143" t="s">
        <v>79</v>
      </c>
      <c r="J49" s="112">
        <f>IF(I49="SI", G49-H49,G49)</f>
        <v>78.78</v>
      </c>
      <c r="K49" s="195" t="s">
        <v>80</v>
      </c>
      <c r="L49" s="108">
        <v>2015</v>
      </c>
      <c r="M49" s="108">
        <v>588</v>
      </c>
      <c r="N49" s="109" t="s">
        <v>262</v>
      </c>
      <c r="O49" s="111" t="s">
        <v>263</v>
      </c>
      <c r="P49" s="109" t="s">
        <v>264</v>
      </c>
      <c r="Q49" s="109" t="s">
        <v>264</v>
      </c>
      <c r="R49" s="108" t="s">
        <v>83</v>
      </c>
      <c r="S49" s="111" t="s">
        <v>83</v>
      </c>
      <c r="T49" s="108">
        <v>1010203</v>
      </c>
      <c r="U49" s="108">
        <v>140</v>
      </c>
      <c r="V49" s="108">
        <v>450</v>
      </c>
      <c r="W49" s="108">
        <v>7</v>
      </c>
      <c r="X49" s="113">
        <v>2015</v>
      </c>
      <c r="Y49" s="113">
        <v>37</v>
      </c>
      <c r="Z49" s="113">
        <v>0</v>
      </c>
      <c r="AA49" s="114" t="s">
        <v>84</v>
      </c>
      <c r="AB49" s="108">
        <v>120</v>
      </c>
      <c r="AC49" s="109" t="s">
        <v>85</v>
      </c>
      <c r="AD49" s="196" t="s">
        <v>265</v>
      </c>
      <c r="AE49" s="196" t="s">
        <v>85</v>
      </c>
      <c r="AF49" s="197">
        <f>AE49-AD49</f>
        <v>19</v>
      </c>
      <c r="AG49" s="198">
        <f>IF(AI49="SI", 0,J49)</f>
        <v>78.78</v>
      </c>
      <c r="AH49" s="199">
        <f>AG49*AF49</f>
        <v>1496.82</v>
      </c>
      <c r="AI49" s="200"/>
    </row>
    <row r="50" spans="1:35">
      <c r="A50" s="108">
        <v>2015</v>
      </c>
      <c r="B50" s="108">
        <v>31</v>
      </c>
      <c r="C50" s="109" t="s">
        <v>85</v>
      </c>
      <c r="D50" s="194" t="s">
        <v>291</v>
      </c>
      <c r="E50" s="109" t="s">
        <v>260</v>
      </c>
      <c r="F50" s="111" t="s">
        <v>292</v>
      </c>
      <c r="G50" s="112">
        <v>141.79</v>
      </c>
      <c r="H50" s="112">
        <v>25.57</v>
      </c>
      <c r="I50" s="143" t="s">
        <v>79</v>
      </c>
      <c r="J50" s="112">
        <f>IF(I50="SI", G50-H50,G50)</f>
        <v>141.79</v>
      </c>
      <c r="K50" s="195" t="s">
        <v>80</v>
      </c>
      <c r="L50" s="108">
        <v>2015</v>
      </c>
      <c r="M50" s="108">
        <v>590</v>
      </c>
      <c r="N50" s="109" t="s">
        <v>262</v>
      </c>
      <c r="O50" s="111" t="s">
        <v>263</v>
      </c>
      <c r="P50" s="109" t="s">
        <v>264</v>
      </c>
      <c r="Q50" s="109" t="s">
        <v>264</v>
      </c>
      <c r="R50" s="108" t="s">
        <v>83</v>
      </c>
      <c r="S50" s="111" t="s">
        <v>83</v>
      </c>
      <c r="T50" s="108">
        <v>1010203</v>
      </c>
      <c r="U50" s="108">
        <v>140</v>
      </c>
      <c r="V50" s="108">
        <v>450</v>
      </c>
      <c r="W50" s="108">
        <v>7</v>
      </c>
      <c r="X50" s="113">
        <v>2015</v>
      </c>
      <c r="Y50" s="113">
        <v>37</v>
      </c>
      <c r="Z50" s="113">
        <v>0</v>
      </c>
      <c r="AA50" s="114" t="s">
        <v>84</v>
      </c>
      <c r="AB50" s="108">
        <v>120</v>
      </c>
      <c r="AC50" s="109" t="s">
        <v>85</v>
      </c>
      <c r="AD50" s="196" t="s">
        <v>265</v>
      </c>
      <c r="AE50" s="196" t="s">
        <v>85</v>
      </c>
      <c r="AF50" s="197">
        <f>AE50-AD50</f>
        <v>19</v>
      </c>
      <c r="AG50" s="198">
        <f>IF(AI50="SI", 0,J50)</f>
        <v>141.79</v>
      </c>
      <c r="AH50" s="199">
        <f>AG50*AF50</f>
        <v>2694.0099999999998</v>
      </c>
      <c r="AI50" s="200"/>
    </row>
    <row r="51" spans="1:35">
      <c r="A51" s="108">
        <v>2015</v>
      </c>
      <c r="B51" s="108">
        <v>32</v>
      </c>
      <c r="C51" s="109" t="s">
        <v>85</v>
      </c>
      <c r="D51" s="194" t="s">
        <v>293</v>
      </c>
      <c r="E51" s="109" t="s">
        <v>260</v>
      </c>
      <c r="F51" s="111" t="s">
        <v>294</v>
      </c>
      <c r="G51" s="112">
        <v>157.56</v>
      </c>
      <c r="H51" s="112">
        <v>28.41</v>
      </c>
      <c r="I51" s="143" t="s">
        <v>79</v>
      </c>
      <c r="J51" s="112">
        <f>IF(I51="SI", G51-H51,G51)</f>
        <v>157.56</v>
      </c>
      <c r="K51" s="195" t="s">
        <v>80</v>
      </c>
      <c r="L51" s="108">
        <v>2015</v>
      </c>
      <c r="M51" s="108">
        <v>592</v>
      </c>
      <c r="N51" s="109" t="s">
        <v>262</v>
      </c>
      <c r="O51" s="111" t="s">
        <v>263</v>
      </c>
      <c r="P51" s="109" t="s">
        <v>264</v>
      </c>
      <c r="Q51" s="109" t="s">
        <v>264</v>
      </c>
      <c r="R51" s="108" t="s">
        <v>83</v>
      </c>
      <c r="S51" s="111" t="s">
        <v>83</v>
      </c>
      <c r="T51" s="108">
        <v>1010203</v>
      </c>
      <c r="U51" s="108">
        <v>140</v>
      </c>
      <c r="V51" s="108">
        <v>450</v>
      </c>
      <c r="W51" s="108">
        <v>7</v>
      </c>
      <c r="X51" s="113">
        <v>2015</v>
      </c>
      <c r="Y51" s="113">
        <v>37</v>
      </c>
      <c r="Z51" s="113">
        <v>0</v>
      </c>
      <c r="AA51" s="114" t="s">
        <v>84</v>
      </c>
      <c r="AB51" s="108">
        <v>120</v>
      </c>
      <c r="AC51" s="109" t="s">
        <v>85</v>
      </c>
      <c r="AD51" s="196" t="s">
        <v>265</v>
      </c>
      <c r="AE51" s="196" t="s">
        <v>85</v>
      </c>
      <c r="AF51" s="197">
        <f>AE51-AD51</f>
        <v>19</v>
      </c>
      <c r="AG51" s="198">
        <f>IF(AI51="SI", 0,J51)</f>
        <v>157.56</v>
      </c>
      <c r="AH51" s="199">
        <f>AG51*AF51</f>
        <v>2993.64</v>
      </c>
      <c r="AI51" s="200"/>
    </row>
    <row r="52" spans="1:35">
      <c r="A52" s="108">
        <v>2015</v>
      </c>
      <c r="B52" s="108">
        <v>33</v>
      </c>
      <c r="C52" s="109" t="s">
        <v>85</v>
      </c>
      <c r="D52" s="194" t="s">
        <v>295</v>
      </c>
      <c r="E52" s="109" t="s">
        <v>260</v>
      </c>
      <c r="F52" s="111" t="s">
        <v>296</v>
      </c>
      <c r="G52" s="112">
        <v>78.78</v>
      </c>
      <c r="H52" s="112">
        <v>14.21</v>
      </c>
      <c r="I52" s="143" t="s">
        <v>79</v>
      </c>
      <c r="J52" s="112">
        <f>IF(I52="SI", G52-H52,G52)</f>
        <v>78.78</v>
      </c>
      <c r="K52" s="195" t="s">
        <v>80</v>
      </c>
      <c r="L52" s="108">
        <v>2015</v>
      </c>
      <c r="M52" s="108">
        <v>594</v>
      </c>
      <c r="N52" s="109" t="s">
        <v>262</v>
      </c>
      <c r="O52" s="111" t="s">
        <v>263</v>
      </c>
      <c r="P52" s="109" t="s">
        <v>264</v>
      </c>
      <c r="Q52" s="109" t="s">
        <v>264</v>
      </c>
      <c r="R52" s="108" t="s">
        <v>83</v>
      </c>
      <c r="S52" s="111" t="s">
        <v>83</v>
      </c>
      <c r="T52" s="108">
        <v>1010203</v>
      </c>
      <c r="U52" s="108">
        <v>140</v>
      </c>
      <c r="V52" s="108">
        <v>450</v>
      </c>
      <c r="W52" s="108">
        <v>7</v>
      </c>
      <c r="X52" s="113">
        <v>2015</v>
      </c>
      <c r="Y52" s="113">
        <v>37</v>
      </c>
      <c r="Z52" s="113">
        <v>0</v>
      </c>
      <c r="AA52" s="114" t="s">
        <v>84</v>
      </c>
      <c r="AB52" s="108">
        <v>120</v>
      </c>
      <c r="AC52" s="109" t="s">
        <v>85</v>
      </c>
      <c r="AD52" s="196" t="s">
        <v>265</v>
      </c>
      <c r="AE52" s="196" t="s">
        <v>85</v>
      </c>
      <c r="AF52" s="197">
        <f>AE52-AD52</f>
        <v>19</v>
      </c>
      <c r="AG52" s="198">
        <f>IF(AI52="SI", 0,J52)</f>
        <v>78.78</v>
      </c>
      <c r="AH52" s="199">
        <f>AG52*AF52</f>
        <v>1496.82</v>
      </c>
      <c r="AI52" s="200"/>
    </row>
    <row r="53" spans="1:35">
      <c r="A53" s="108">
        <v>2015</v>
      </c>
      <c r="B53" s="108">
        <v>34</v>
      </c>
      <c r="C53" s="109" t="s">
        <v>85</v>
      </c>
      <c r="D53" s="194" t="s">
        <v>297</v>
      </c>
      <c r="E53" s="109" t="s">
        <v>298</v>
      </c>
      <c r="F53" s="111" t="s">
        <v>299</v>
      </c>
      <c r="G53" s="112">
        <v>53.79</v>
      </c>
      <c r="H53" s="112">
        <v>9.6999999999999993</v>
      </c>
      <c r="I53" s="143" t="s">
        <v>79</v>
      </c>
      <c r="J53" s="112">
        <f>IF(I53="SI", G53-H53,G53)</f>
        <v>53.79</v>
      </c>
      <c r="K53" s="195" t="s">
        <v>80</v>
      </c>
      <c r="L53" s="108">
        <v>2015</v>
      </c>
      <c r="M53" s="108">
        <v>585</v>
      </c>
      <c r="N53" s="109" t="s">
        <v>262</v>
      </c>
      <c r="O53" s="111" t="s">
        <v>263</v>
      </c>
      <c r="P53" s="109" t="s">
        <v>264</v>
      </c>
      <c r="Q53" s="109" t="s">
        <v>264</v>
      </c>
      <c r="R53" s="108" t="s">
        <v>83</v>
      </c>
      <c r="S53" s="111" t="s">
        <v>83</v>
      </c>
      <c r="T53" s="108">
        <v>1010203</v>
      </c>
      <c r="U53" s="108">
        <v>140</v>
      </c>
      <c r="V53" s="108">
        <v>450</v>
      </c>
      <c r="W53" s="108">
        <v>7</v>
      </c>
      <c r="X53" s="113">
        <v>2015</v>
      </c>
      <c r="Y53" s="113">
        <v>37</v>
      </c>
      <c r="Z53" s="113">
        <v>0</v>
      </c>
      <c r="AA53" s="114" t="s">
        <v>84</v>
      </c>
      <c r="AB53" s="108">
        <v>120</v>
      </c>
      <c r="AC53" s="109" t="s">
        <v>85</v>
      </c>
      <c r="AD53" s="196" t="s">
        <v>265</v>
      </c>
      <c r="AE53" s="196" t="s">
        <v>85</v>
      </c>
      <c r="AF53" s="197">
        <f>AE53-AD53</f>
        <v>19</v>
      </c>
      <c r="AG53" s="198">
        <f>IF(AI53="SI", 0,J53)</f>
        <v>53.79</v>
      </c>
      <c r="AH53" s="199">
        <f>AG53*AF53</f>
        <v>1022.01</v>
      </c>
      <c r="AI53" s="200"/>
    </row>
    <row r="54" spans="1:35">
      <c r="A54" s="108">
        <v>2015</v>
      </c>
      <c r="B54" s="108">
        <v>35</v>
      </c>
      <c r="C54" s="109" t="s">
        <v>85</v>
      </c>
      <c r="D54" s="194" t="s">
        <v>300</v>
      </c>
      <c r="E54" s="109" t="s">
        <v>298</v>
      </c>
      <c r="F54" s="111" t="s">
        <v>301</v>
      </c>
      <c r="G54" s="112">
        <v>302.17</v>
      </c>
      <c r="H54" s="112">
        <v>54.49</v>
      </c>
      <c r="I54" s="143" t="s">
        <v>79</v>
      </c>
      <c r="J54" s="112">
        <f>IF(I54="SI", G54-H54,G54)</f>
        <v>302.17</v>
      </c>
      <c r="K54" s="195" t="s">
        <v>80</v>
      </c>
      <c r="L54" s="108">
        <v>2015</v>
      </c>
      <c r="M54" s="108">
        <v>587</v>
      </c>
      <c r="N54" s="109" t="s">
        <v>262</v>
      </c>
      <c r="O54" s="111" t="s">
        <v>263</v>
      </c>
      <c r="P54" s="109" t="s">
        <v>264</v>
      </c>
      <c r="Q54" s="109" t="s">
        <v>264</v>
      </c>
      <c r="R54" s="108" t="s">
        <v>83</v>
      </c>
      <c r="S54" s="111" t="s">
        <v>83</v>
      </c>
      <c r="T54" s="108">
        <v>1010203</v>
      </c>
      <c r="U54" s="108">
        <v>140</v>
      </c>
      <c r="V54" s="108">
        <v>450</v>
      </c>
      <c r="W54" s="108">
        <v>7</v>
      </c>
      <c r="X54" s="113">
        <v>2015</v>
      </c>
      <c r="Y54" s="113">
        <v>37</v>
      </c>
      <c r="Z54" s="113">
        <v>0</v>
      </c>
      <c r="AA54" s="114" t="s">
        <v>84</v>
      </c>
      <c r="AB54" s="108">
        <v>121</v>
      </c>
      <c r="AC54" s="109" t="s">
        <v>85</v>
      </c>
      <c r="AD54" s="196" t="s">
        <v>265</v>
      </c>
      <c r="AE54" s="196" t="s">
        <v>85</v>
      </c>
      <c r="AF54" s="197">
        <f>AE54-AD54</f>
        <v>19</v>
      </c>
      <c r="AG54" s="198">
        <f>IF(AI54="SI", 0,J54)</f>
        <v>302.17</v>
      </c>
      <c r="AH54" s="199">
        <f>AG54*AF54</f>
        <v>5741.2300000000005</v>
      </c>
      <c r="AI54" s="200"/>
    </row>
    <row r="55" spans="1:35">
      <c r="A55" s="108">
        <v>2015</v>
      </c>
      <c r="B55" s="108">
        <v>36</v>
      </c>
      <c r="C55" s="109" t="s">
        <v>85</v>
      </c>
      <c r="D55" s="194" t="s">
        <v>302</v>
      </c>
      <c r="E55" s="109" t="s">
        <v>298</v>
      </c>
      <c r="F55" s="111" t="s">
        <v>303</v>
      </c>
      <c r="G55" s="112">
        <v>78.540000000000006</v>
      </c>
      <c r="H55" s="112">
        <v>14.16</v>
      </c>
      <c r="I55" s="143" t="s">
        <v>79</v>
      </c>
      <c r="J55" s="112">
        <f>IF(I55="SI", G55-H55,G55)</f>
        <v>78.540000000000006</v>
      </c>
      <c r="K55" s="195" t="s">
        <v>80</v>
      </c>
      <c r="L55" s="108">
        <v>2015</v>
      </c>
      <c r="M55" s="108">
        <v>589</v>
      </c>
      <c r="N55" s="109" t="s">
        <v>262</v>
      </c>
      <c r="O55" s="111" t="s">
        <v>263</v>
      </c>
      <c r="P55" s="109" t="s">
        <v>264</v>
      </c>
      <c r="Q55" s="109" t="s">
        <v>264</v>
      </c>
      <c r="R55" s="108" t="s">
        <v>83</v>
      </c>
      <c r="S55" s="111" t="s">
        <v>83</v>
      </c>
      <c r="T55" s="108">
        <v>1010203</v>
      </c>
      <c r="U55" s="108">
        <v>140</v>
      </c>
      <c r="V55" s="108">
        <v>450</v>
      </c>
      <c r="W55" s="108">
        <v>7</v>
      </c>
      <c r="X55" s="113">
        <v>2015</v>
      </c>
      <c r="Y55" s="113">
        <v>37</v>
      </c>
      <c r="Z55" s="113">
        <v>0</v>
      </c>
      <c r="AA55" s="114" t="s">
        <v>84</v>
      </c>
      <c r="AB55" s="108">
        <v>120</v>
      </c>
      <c r="AC55" s="109" t="s">
        <v>85</v>
      </c>
      <c r="AD55" s="196" t="s">
        <v>265</v>
      </c>
      <c r="AE55" s="196" t="s">
        <v>85</v>
      </c>
      <c r="AF55" s="197">
        <f>AE55-AD55</f>
        <v>19</v>
      </c>
      <c r="AG55" s="198">
        <f>IF(AI55="SI", 0,J55)</f>
        <v>78.540000000000006</v>
      </c>
      <c r="AH55" s="199">
        <f>AG55*AF55</f>
        <v>1492.2600000000002</v>
      </c>
      <c r="AI55" s="200"/>
    </row>
    <row r="56" spans="1:35">
      <c r="A56" s="108">
        <v>2015</v>
      </c>
      <c r="B56" s="108">
        <v>37</v>
      </c>
      <c r="C56" s="109" t="s">
        <v>85</v>
      </c>
      <c r="D56" s="194" t="s">
        <v>304</v>
      </c>
      <c r="E56" s="109" t="s">
        <v>298</v>
      </c>
      <c r="F56" s="111" t="s">
        <v>305</v>
      </c>
      <c r="G56" s="112">
        <v>12.92</v>
      </c>
      <c r="H56" s="112">
        <v>0</v>
      </c>
      <c r="I56" s="143" t="s">
        <v>79</v>
      </c>
      <c r="J56" s="112">
        <f>IF(I56="SI", G56-H56,G56)</f>
        <v>12.92</v>
      </c>
      <c r="K56" s="195" t="s">
        <v>80</v>
      </c>
      <c r="L56" s="108">
        <v>2015</v>
      </c>
      <c r="M56" s="108">
        <v>591</v>
      </c>
      <c r="N56" s="109" t="s">
        <v>262</v>
      </c>
      <c r="O56" s="111" t="s">
        <v>263</v>
      </c>
      <c r="P56" s="109" t="s">
        <v>264</v>
      </c>
      <c r="Q56" s="109" t="s">
        <v>264</v>
      </c>
      <c r="R56" s="108" t="s">
        <v>83</v>
      </c>
      <c r="S56" s="111" t="s">
        <v>83</v>
      </c>
      <c r="T56" s="108">
        <v>1010203</v>
      </c>
      <c r="U56" s="108">
        <v>140</v>
      </c>
      <c r="V56" s="108">
        <v>450</v>
      </c>
      <c r="W56" s="108">
        <v>7</v>
      </c>
      <c r="X56" s="113">
        <v>2015</v>
      </c>
      <c r="Y56" s="113">
        <v>37</v>
      </c>
      <c r="Z56" s="113">
        <v>0</v>
      </c>
      <c r="AA56" s="114" t="s">
        <v>84</v>
      </c>
      <c r="AB56" s="108">
        <v>120</v>
      </c>
      <c r="AC56" s="109" t="s">
        <v>85</v>
      </c>
      <c r="AD56" s="196" t="s">
        <v>265</v>
      </c>
      <c r="AE56" s="196" t="s">
        <v>85</v>
      </c>
      <c r="AF56" s="197">
        <f>AE56-AD56</f>
        <v>19</v>
      </c>
      <c r="AG56" s="198">
        <f>IF(AI56="SI", 0,J56)</f>
        <v>12.92</v>
      </c>
      <c r="AH56" s="199">
        <f>AG56*AF56</f>
        <v>245.48</v>
      </c>
      <c r="AI56" s="200"/>
    </row>
    <row r="57" spans="1:35">
      <c r="A57" s="108">
        <v>2015</v>
      </c>
      <c r="B57" s="108">
        <v>38</v>
      </c>
      <c r="C57" s="109" t="s">
        <v>85</v>
      </c>
      <c r="D57" s="194" t="s">
        <v>306</v>
      </c>
      <c r="E57" s="109" t="s">
        <v>174</v>
      </c>
      <c r="F57" s="111" t="s">
        <v>307</v>
      </c>
      <c r="G57" s="112">
        <v>231.6</v>
      </c>
      <c r="H57" s="112">
        <v>41.76</v>
      </c>
      <c r="I57" s="143" t="s">
        <v>79</v>
      </c>
      <c r="J57" s="112">
        <f>IF(I57="SI", G57-H57,G57)</f>
        <v>231.6</v>
      </c>
      <c r="K57" s="195" t="s">
        <v>80</v>
      </c>
      <c r="L57" s="108">
        <v>2015</v>
      </c>
      <c r="M57" s="108">
        <v>74</v>
      </c>
      <c r="N57" s="109" t="s">
        <v>308</v>
      </c>
      <c r="O57" s="111" t="s">
        <v>117</v>
      </c>
      <c r="P57" s="109" t="s">
        <v>118</v>
      </c>
      <c r="Q57" s="109" t="s">
        <v>80</v>
      </c>
      <c r="R57" s="108" t="s">
        <v>83</v>
      </c>
      <c r="S57" s="111" t="s">
        <v>83</v>
      </c>
      <c r="T57" s="108">
        <v>1010203</v>
      </c>
      <c r="U57" s="108">
        <v>140</v>
      </c>
      <c r="V57" s="108">
        <v>450</v>
      </c>
      <c r="W57" s="108">
        <v>2</v>
      </c>
      <c r="X57" s="113">
        <v>2015</v>
      </c>
      <c r="Y57" s="113">
        <v>39</v>
      </c>
      <c r="Z57" s="113">
        <v>0</v>
      </c>
      <c r="AA57" s="114" t="s">
        <v>84</v>
      </c>
      <c r="AB57" s="108">
        <v>118</v>
      </c>
      <c r="AC57" s="109" t="s">
        <v>85</v>
      </c>
      <c r="AD57" s="196" t="s">
        <v>309</v>
      </c>
      <c r="AE57" s="196" t="s">
        <v>85</v>
      </c>
      <c r="AF57" s="197">
        <f>AE57-AD57</f>
        <v>116</v>
      </c>
      <c r="AG57" s="198">
        <f>IF(AI57="SI", 0,J57)</f>
        <v>231.6</v>
      </c>
      <c r="AH57" s="199">
        <f>AG57*AF57</f>
        <v>26865.599999999999</v>
      </c>
      <c r="AI57" s="200"/>
    </row>
    <row r="58" spans="1:35">
      <c r="A58" s="108">
        <v>2015</v>
      </c>
      <c r="B58" s="108">
        <v>39</v>
      </c>
      <c r="C58" s="109" t="s">
        <v>85</v>
      </c>
      <c r="D58" s="194" t="s">
        <v>310</v>
      </c>
      <c r="E58" s="109" t="s">
        <v>174</v>
      </c>
      <c r="F58" s="111" t="s">
        <v>311</v>
      </c>
      <c r="G58" s="112">
        <v>46.97</v>
      </c>
      <c r="H58" s="112">
        <v>8.4700000000000006</v>
      </c>
      <c r="I58" s="143" t="s">
        <v>79</v>
      </c>
      <c r="J58" s="112">
        <f>IF(I58="SI", G58-H58,G58)</f>
        <v>46.97</v>
      </c>
      <c r="K58" s="195" t="s">
        <v>80</v>
      </c>
      <c r="L58" s="108">
        <v>2015</v>
      </c>
      <c r="M58" s="108">
        <v>33</v>
      </c>
      <c r="N58" s="109" t="s">
        <v>176</v>
      </c>
      <c r="O58" s="111" t="s">
        <v>312</v>
      </c>
      <c r="P58" s="109" t="s">
        <v>313</v>
      </c>
      <c r="Q58" s="109" t="s">
        <v>80</v>
      </c>
      <c r="R58" s="108" t="s">
        <v>83</v>
      </c>
      <c r="S58" s="111" t="s">
        <v>83</v>
      </c>
      <c r="T58" s="108">
        <v>1010203</v>
      </c>
      <c r="U58" s="108">
        <v>140</v>
      </c>
      <c r="V58" s="108">
        <v>450</v>
      </c>
      <c r="W58" s="108">
        <v>4</v>
      </c>
      <c r="X58" s="113">
        <v>2015</v>
      </c>
      <c r="Y58" s="113">
        <v>38</v>
      </c>
      <c r="Z58" s="113">
        <v>0</v>
      </c>
      <c r="AA58" s="114" t="s">
        <v>84</v>
      </c>
      <c r="AB58" s="108">
        <v>119</v>
      </c>
      <c r="AC58" s="109" t="s">
        <v>85</v>
      </c>
      <c r="AD58" s="196" t="s">
        <v>177</v>
      </c>
      <c r="AE58" s="196" t="s">
        <v>85</v>
      </c>
      <c r="AF58" s="197">
        <f>AE58-AD58</f>
        <v>124</v>
      </c>
      <c r="AG58" s="198">
        <f>IF(AI58="SI", 0,J58)</f>
        <v>46.97</v>
      </c>
      <c r="AH58" s="199">
        <f>AG58*AF58</f>
        <v>5824.28</v>
      </c>
      <c r="AI58" s="200"/>
    </row>
    <row r="59" spans="1:35">
      <c r="A59" s="108">
        <v>2015</v>
      </c>
      <c r="B59" s="108">
        <v>40</v>
      </c>
      <c r="C59" s="109" t="s">
        <v>85</v>
      </c>
      <c r="D59" s="194" t="s">
        <v>314</v>
      </c>
      <c r="E59" s="109" t="s">
        <v>315</v>
      </c>
      <c r="F59" s="111" t="s">
        <v>316</v>
      </c>
      <c r="G59" s="112">
        <v>185.54</v>
      </c>
      <c r="H59" s="112">
        <v>33.46</v>
      </c>
      <c r="I59" s="143" t="s">
        <v>79</v>
      </c>
      <c r="J59" s="112">
        <f>IF(I59="SI", G59-H59,G59)</f>
        <v>185.54</v>
      </c>
      <c r="K59" s="195" t="s">
        <v>80</v>
      </c>
      <c r="L59" s="108">
        <v>2015</v>
      </c>
      <c r="M59" s="108">
        <v>30</v>
      </c>
      <c r="N59" s="109" t="s">
        <v>176</v>
      </c>
      <c r="O59" s="111" t="s">
        <v>317</v>
      </c>
      <c r="P59" s="109" t="s">
        <v>318</v>
      </c>
      <c r="Q59" s="109" t="s">
        <v>80</v>
      </c>
      <c r="R59" s="108" t="s">
        <v>83</v>
      </c>
      <c r="S59" s="111" t="s">
        <v>83</v>
      </c>
      <c r="T59" s="108">
        <v>1010204</v>
      </c>
      <c r="U59" s="108">
        <v>150</v>
      </c>
      <c r="V59" s="108">
        <v>470</v>
      </c>
      <c r="W59" s="108">
        <v>99</v>
      </c>
      <c r="X59" s="113">
        <v>2015</v>
      </c>
      <c r="Y59" s="113">
        <v>36</v>
      </c>
      <c r="Z59" s="113">
        <v>0</v>
      </c>
      <c r="AA59" s="114" t="s">
        <v>84</v>
      </c>
      <c r="AB59" s="108">
        <v>128</v>
      </c>
      <c r="AC59" s="109" t="s">
        <v>85</v>
      </c>
      <c r="AD59" s="196" t="s">
        <v>177</v>
      </c>
      <c r="AE59" s="196" t="s">
        <v>85</v>
      </c>
      <c r="AF59" s="197">
        <f>AE59-AD59</f>
        <v>124</v>
      </c>
      <c r="AG59" s="198">
        <f>IF(AI59="SI", 0,J59)</f>
        <v>185.54</v>
      </c>
      <c r="AH59" s="199">
        <f>AG59*AF59</f>
        <v>23006.959999999999</v>
      </c>
      <c r="AI59" s="200"/>
    </row>
    <row r="60" spans="1:35">
      <c r="A60" s="108">
        <v>2015</v>
      </c>
      <c r="B60" s="108">
        <v>41</v>
      </c>
      <c r="C60" s="109" t="s">
        <v>85</v>
      </c>
      <c r="D60" s="194" t="s">
        <v>319</v>
      </c>
      <c r="E60" s="109" t="s">
        <v>209</v>
      </c>
      <c r="F60" s="111" t="s">
        <v>320</v>
      </c>
      <c r="G60" s="112">
        <v>136.96</v>
      </c>
      <c r="H60" s="112">
        <v>24.7</v>
      </c>
      <c r="I60" s="143" t="s">
        <v>79</v>
      </c>
      <c r="J60" s="112">
        <f>IF(I60="SI", G60-H60,G60)</f>
        <v>136.96</v>
      </c>
      <c r="K60" s="195" t="s">
        <v>80</v>
      </c>
      <c r="L60" s="108">
        <v>0</v>
      </c>
      <c r="M60" s="108">
        <v>0</v>
      </c>
      <c r="N60" s="109"/>
      <c r="O60" s="111" t="s">
        <v>317</v>
      </c>
      <c r="P60" s="109" t="s">
        <v>318</v>
      </c>
      <c r="Q60" s="109" t="s">
        <v>80</v>
      </c>
      <c r="R60" s="108" t="s">
        <v>83</v>
      </c>
      <c r="S60" s="111" t="s">
        <v>83</v>
      </c>
      <c r="T60" s="108">
        <v>1010204</v>
      </c>
      <c r="U60" s="108">
        <v>150</v>
      </c>
      <c r="V60" s="108">
        <v>470</v>
      </c>
      <c r="W60" s="108">
        <v>99</v>
      </c>
      <c r="X60" s="113">
        <v>2015</v>
      </c>
      <c r="Y60" s="113">
        <v>28</v>
      </c>
      <c r="Z60" s="113">
        <v>0</v>
      </c>
      <c r="AA60" s="114" t="s">
        <v>84</v>
      </c>
      <c r="AB60" s="108">
        <v>125</v>
      </c>
      <c r="AC60" s="109" t="s">
        <v>85</v>
      </c>
      <c r="AD60" s="196" t="s">
        <v>321</v>
      </c>
      <c r="AE60" s="196" t="s">
        <v>85</v>
      </c>
      <c r="AF60" s="197">
        <f>AE60-AD60</f>
        <v>-30</v>
      </c>
      <c r="AG60" s="198">
        <f>IF(AI60="SI", 0,J60)</f>
        <v>136.96</v>
      </c>
      <c r="AH60" s="199">
        <f>AG60*AF60</f>
        <v>-4108.8</v>
      </c>
      <c r="AI60" s="200"/>
    </row>
    <row r="61" spans="1:35">
      <c r="A61" s="108">
        <v>2015</v>
      </c>
      <c r="B61" s="108">
        <v>42</v>
      </c>
      <c r="C61" s="109" t="s">
        <v>85</v>
      </c>
      <c r="D61" s="194" t="s">
        <v>322</v>
      </c>
      <c r="E61" s="109" t="s">
        <v>209</v>
      </c>
      <c r="F61" s="111" t="s">
        <v>323</v>
      </c>
      <c r="G61" s="112">
        <v>576.76</v>
      </c>
      <c r="H61" s="112">
        <v>104</v>
      </c>
      <c r="I61" s="143" t="s">
        <v>79</v>
      </c>
      <c r="J61" s="112">
        <f>IF(I61="SI", G61-H61,G61)</f>
        <v>576.76</v>
      </c>
      <c r="K61" s="195" t="s">
        <v>80</v>
      </c>
      <c r="L61" s="108">
        <v>0</v>
      </c>
      <c r="M61" s="108">
        <v>0</v>
      </c>
      <c r="N61" s="109"/>
      <c r="O61" s="111" t="s">
        <v>81</v>
      </c>
      <c r="P61" s="109" t="s">
        <v>82</v>
      </c>
      <c r="Q61" s="109" t="s">
        <v>80</v>
      </c>
      <c r="R61" s="108" t="s">
        <v>83</v>
      </c>
      <c r="S61" s="111" t="s">
        <v>83</v>
      </c>
      <c r="T61" s="108">
        <v>1010203</v>
      </c>
      <c r="U61" s="108">
        <v>140</v>
      </c>
      <c r="V61" s="108">
        <v>450</v>
      </c>
      <c r="W61" s="108">
        <v>2</v>
      </c>
      <c r="X61" s="113">
        <v>2015</v>
      </c>
      <c r="Y61" s="113">
        <v>29</v>
      </c>
      <c r="Z61" s="113">
        <v>0</v>
      </c>
      <c r="AA61" s="114" t="s">
        <v>84</v>
      </c>
      <c r="AB61" s="108">
        <v>123</v>
      </c>
      <c r="AC61" s="109" t="s">
        <v>85</v>
      </c>
      <c r="AD61" s="196" t="s">
        <v>321</v>
      </c>
      <c r="AE61" s="196" t="s">
        <v>85</v>
      </c>
      <c r="AF61" s="197">
        <f>AE61-AD61</f>
        <v>-30</v>
      </c>
      <c r="AG61" s="198">
        <f>IF(AI61="SI", 0,J61)</f>
        <v>576.76</v>
      </c>
      <c r="AH61" s="199">
        <f>AG61*AF61</f>
        <v>-17302.8</v>
      </c>
      <c r="AI61" s="200"/>
    </row>
    <row r="62" spans="1:35">
      <c r="A62" s="108">
        <v>2015</v>
      </c>
      <c r="B62" s="108">
        <v>43</v>
      </c>
      <c r="C62" s="109" t="s">
        <v>85</v>
      </c>
      <c r="D62" s="194" t="s">
        <v>324</v>
      </c>
      <c r="E62" s="109" t="s">
        <v>136</v>
      </c>
      <c r="F62" s="111" t="s">
        <v>325</v>
      </c>
      <c r="G62" s="112">
        <v>462.38</v>
      </c>
      <c r="H62" s="112">
        <v>83.38</v>
      </c>
      <c r="I62" s="143" t="s">
        <v>79</v>
      </c>
      <c r="J62" s="112">
        <f>IF(I62="SI", G62-H62,G62)</f>
        <v>462.38</v>
      </c>
      <c r="K62" s="195" t="s">
        <v>80</v>
      </c>
      <c r="L62" s="108">
        <v>0</v>
      </c>
      <c r="M62" s="108">
        <v>0</v>
      </c>
      <c r="N62" s="109"/>
      <c r="O62" s="111" t="s">
        <v>326</v>
      </c>
      <c r="P62" s="109" t="s">
        <v>80</v>
      </c>
      <c r="Q62" s="109" t="s">
        <v>80</v>
      </c>
      <c r="R62" s="108" t="s">
        <v>83</v>
      </c>
      <c r="S62" s="111" t="s">
        <v>83</v>
      </c>
      <c r="T62" s="108">
        <v>1010403</v>
      </c>
      <c r="U62" s="108">
        <v>360</v>
      </c>
      <c r="V62" s="108">
        <v>1400</v>
      </c>
      <c r="W62" s="108">
        <v>1</v>
      </c>
      <c r="X62" s="113">
        <v>2015</v>
      </c>
      <c r="Y62" s="113">
        <v>30</v>
      </c>
      <c r="Z62" s="113">
        <v>0</v>
      </c>
      <c r="AA62" s="114" t="s">
        <v>84</v>
      </c>
      <c r="AB62" s="108">
        <v>129</v>
      </c>
      <c r="AC62" s="109" t="s">
        <v>85</v>
      </c>
      <c r="AD62" s="196" t="s">
        <v>321</v>
      </c>
      <c r="AE62" s="196" t="s">
        <v>85</v>
      </c>
      <c r="AF62" s="197">
        <f>AE62-AD62</f>
        <v>-30</v>
      </c>
      <c r="AG62" s="198">
        <f>IF(AI62="SI", 0,J62)</f>
        <v>462.38</v>
      </c>
      <c r="AH62" s="199">
        <f>AG62*AF62</f>
        <v>-13871.4</v>
      </c>
      <c r="AI62" s="200"/>
    </row>
    <row r="63" spans="1:35">
      <c r="A63" s="108">
        <v>2015</v>
      </c>
      <c r="B63" s="108">
        <v>44</v>
      </c>
      <c r="C63" s="109" t="s">
        <v>85</v>
      </c>
      <c r="D63" s="194" t="s">
        <v>327</v>
      </c>
      <c r="E63" s="109" t="s">
        <v>136</v>
      </c>
      <c r="F63" s="111" t="s">
        <v>328</v>
      </c>
      <c r="G63" s="112">
        <v>585.4</v>
      </c>
      <c r="H63" s="112">
        <v>105.57</v>
      </c>
      <c r="I63" s="143" t="s">
        <v>79</v>
      </c>
      <c r="J63" s="112">
        <f>IF(I63="SI", G63-H63,G63)</f>
        <v>585.4</v>
      </c>
      <c r="K63" s="195" t="s">
        <v>80</v>
      </c>
      <c r="L63" s="108">
        <v>0</v>
      </c>
      <c r="M63" s="108">
        <v>0</v>
      </c>
      <c r="N63" s="109"/>
      <c r="O63" s="111" t="s">
        <v>117</v>
      </c>
      <c r="P63" s="109" t="s">
        <v>118</v>
      </c>
      <c r="Q63" s="109" t="s">
        <v>80</v>
      </c>
      <c r="R63" s="108" t="s">
        <v>83</v>
      </c>
      <c r="S63" s="111" t="s">
        <v>83</v>
      </c>
      <c r="T63" s="108">
        <v>1010203</v>
      </c>
      <c r="U63" s="108">
        <v>140</v>
      </c>
      <c r="V63" s="108">
        <v>450</v>
      </c>
      <c r="W63" s="108">
        <v>2</v>
      </c>
      <c r="X63" s="113">
        <v>2015</v>
      </c>
      <c r="Y63" s="113">
        <v>31</v>
      </c>
      <c r="Z63" s="113">
        <v>0</v>
      </c>
      <c r="AA63" s="114" t="s">
        <v>84</v>
      </c>
      <c r="AB63" s="108">
        <v>116</v>
      </c>
      <c r="AC63" s="109" t="s">
        <v>85</v>
      </c>
      <c r="AD63" s="196" t="s">
        <v>321</v>
      </c>
      <c r="AE63" s="196" t="s">
        <v>85</v>
      </c>
      <c r="AF63" s="197">
        <f>AE63-AD63</f>
        <v>-30</v>
      </c>
      <c r="AG63" s="198">
        <f>IF(AI63="SI", 0,J63)</f>
        <v>585.4</v>
      </c>
      <c r="AH63" s="199">
        <f>AG63*AF63</f>
        <v>-17562</v>
      </c>
      <c r="AI63" s="200"/>
    </row>
    <row r="64" spans="1:35">
      <c r="A64" s="108">
        <v>2015</v>
      </c>
      <c r="B64" s="108">
        <v>45</v>
      </c>
      <c r="C64" s="109" t="s">
        <v>85</v>
      </c>
      <c r="D64" s="194" t="s">
        <v>329</v>
      </c>
      <c r="E64" s="109" t="s">
        <v>136</v>
      </c>
      <c r="F64" s="111" t="s">
        <v>330</v>
      </c>
      <c r="G64" s="112">
        <v>183</v>
      </c>
      <c r="H64" s="112">
        <v>33</v>
      </c>
      <c r="I64" s="143" t="s">
        <v>79</v>
      </c>
      <c r="J64" s="112">
        <f>IF(I64="SI", G64-H64,G64)</f>
        <v>183</v>
      </c>
      <c r="K64" s="195" t="s">
        <v>80</v>
      </c>
      <c r="L64" s="108">
        <v>0</v>
      </c>
      <c r="M64" s="108">
        <v>0</v>
      </c>
      <c r="N64" s="109"/>
      <c r="O64" s="111" t="s">
        <v>117</v>
      </c>
      <c r="P64" s="109" t="s">
        <v>118</v>
      </c>
      <c r="Q64" s="109" t="s">
        <v>80</v>
      </c>
      <c r="R64" s="108" t="s">
        <v>83</v>
      </c>
      <c r="S64" s="111" t="s">
        <v>83</v>
      </c>
      <c r="T64" s="108">
        <v>1010203</v>
      </c>
      <c r="U64" s="108">
        <v>140</v>
      </c>
      <c r="V64" s="108">
        <v>450</v>
      </c>
      <c r="W64" s="108">
        <v>2</v>
      </c>
      <c r="X64" s="113">
        <v>2015</v>
      </c>
      <c r="Y64" s="113">
        <v>32</v>
      </c>
      <c r="Z64" s="113">
        <v>0</v>
      </c>
      <c r="AA64" s="114" t="s">
        <v>84</v>
      </c>
      <c r="AB64" s="108">
        <v>117</v>
      </c>
      <c r="AC64" s="109" t="s">
        <v>85</v>
      </c>
      <c r="AD64" s="196" t="s">
        <v>321</v>
      </c>
      <c r="AE64" s="196" t="s">
        <v>85</v>
      </c>
      <c r="AF64" s="197">
        <f>AE64-AD64</f>
        <v>-30</v>
      </c>
      <c r="AG64" s="198">
        <f>IF(AI64="SI", 0,J64)</f>
        <v>183</v>
      </c>
      <c r="AH64" s="199">
        <f>AG64*AF64</f>
        <v>-5490</v>
      </c>
      <c r="AI64" s="200"/>
    </row>
    <row r="65" spans="1:35">
      <c r="A65" s="108">
        <v>2015</v>
      </c>
      <c r="B65" s="108">
        <v>46</v>
      </c>
      <c r="C65" s="109" t="s">
        <v>85</v>
      </c>
      <c r="D65" s="194" t="s">
        <v>331</v>
      </c>
      <c r="E65" s="109" t="s">
        <v>332</v>
      </c>
      <c r="F65" s="111" t="s">
        <v>333</v>
      </c>
      <c r="G65" s="112">
        <v>103.7</v>
      </c>
      <c r="H65" s="112">
        <v>18.7</v>
      </c>
      <c r="I65" s="143" t="s">
        <v>79</v>
      </c>
      <c r="J65" s="112">
        <f>IF(I65="SI", G65-H65,G65)</f>
        <v>103.7</v>
      </c>
      <c r="K65" s="195" t="s">
        <v>80</v>
      </c>
      <c r="L65" s="108">
        <v>0</v>
      </c>
      <c r="M65" s="108">
        <v>0</v>
      </c>
      <c r="N65" s="109"/>
      <c r="O65" s="111" t="s">
        <v>317</v>
      </c>
      <c r="P65" s="109" t="s">
        <v>318</v>
      </c>
      <c r="Q65" s="109" t="s">
        <v>80</v>
      </c>
      <c r="R65" s="108" t="s">
        <v>83</v>
      </c>
      <c r="S65" s="111" t="s">
        <v>83</v>
      </c>
      <c r="T65" s="108">
        <v>1010204</v>
      </c>
      <c r="U65" s="108">
        <v>150</v>
      </c>
      <c r="V65" s="108">
        <v>470</v>
      </c>
      <c r="W65" s="108">
        <v>99</v>
      </c>
      <c r="X65" s="113">
        <v>2015</v>
      </c>
      <c r="Y65" s="113">
        <v>33</v>
      </c>
      <c r="Z65" s="113">
        <v>0</v>
      </c>
      <c r="AA65" s="114" t="s">
        <v>84</v>
      </c>
      <c r="AB65" s="108">
        <v>126</v>
      </c>
      <c r="AC65" s="109" t="s">
        <v>85</v>
      </c>
      <c r="AD65" s="196" t="s">
        <v>321</v>
      </c>
      <c r="AE65" s="196" t="s">
        <v>85</v>
      </c>
      <c r="AF65" s="197">
        <f>AE65-AD65</f>
        <v>-30</v>
      </c>
      <c r="AG65" s="198">
        <f>IF(AI65="SI", 0,J65)</f>
        <v>103.7</v>
      </c>
      <c r="AH65" s="199">
        <f>AG65*AF65</f>
        <v>-3111</v>
      </c>
      <c r="AI65" s="200"/>
    </row>
    <row r="66" spans="1:35">
      <c r="A66" s="108">
        <v>2015</v>
      </c>
      <c r="B66" s="108">
        <v>47</v>
      </c>
      <c r="C66" s="109" t="s">
        <v>85</v>
      </c>
      <c r="D66" s="194" t="s">
        <v>334</v>
      </c>
      <c r="E66" s="109" t="s">
        <v>335</v>
      </c>
      <c r="F66" s="111" t="s">
        <v>336</v>
      </c>
      <c r="G66" s="112">
        <v>103.7</v>
      </c>
      <c r="H66" s="112">
        <v>18.7</v>
      </c>
      <c r="I66" s="143" t="s">
        <v>79</v>
      </c>
      <c r="J66" s="112">
        <f>IF(I66="SI", G66-H66,G66)</f>
        <v>103.7</v>
      </c>
      <c r="K66" s="195" t="s">
        <v>80</v>
      </c>
      <c r="L66" s="108">
        <v>0</v>
      </c>
      <c r="M66" s="108">
        <v>0</v>
      </c>
      <c r="N66" s="109"/>
      <c r="O66" s="111" t="s">
        <v>317</v>
      </c>
      <c r="P66" s="109" t="s">
        <v>318</v>
      </c>
      <c r="Q66" s="109" t="s">
        <v>80</v>
      </c>
      <c r="R66" s="108" t="s">
        <v>83</v>
      </c>
      <c r="S66" s="111" t="s">
        <v>83</v>
      </c>
      <c r="T66" s="108">
        <v>1010204</v>
      </c>
      <c r="U66" s="108">
        <v>150</v>
      </c>
      <c r="V66" s="108">
        <v>470</v>
      </c>
      <c r="W66" s="108">
        <v>99</v>
      </c>
      <c r="X66" s="113">
        <v>2015</v>
      </c>
      <c r="Y66" s="113">
        <v>35</v>
      </c>
      <c r="Z66" s="113">
        <v>0</v>
      </c>
      <c r="AA66" s="114" t="s">
        <v>84</v>
      </c>
      <c r="AB66" s="108">
        <v>127</v>
      </c>
      <c r="AC66" s="109" t="s">
        <v>85</v>
      </c>
      <c r="AD66" s="196" t="s">
        <v>321</v>
      </c>
      <c r="AE66" s="196" t="s">
        <v>85</v>
      </c>
      <c r="AF66" s="197">
        <f>AE66-AD66</f>
        <v>-30</v>
      </c>
      <c r="AG66" s="198">
        <f>IF(AI66="SI", 0,J66)</f>
        <v>103.7</v>
      </c>
      <c r="AH66" s="199">
        <f>AG66*AF66</f>
        <v>-3111</v>
      </c>
      <c r="AI66" s="200"/>
    </row>
    <row r="67" spans="1:35">
      <c r="A67" s="108">
        <v>2015</v>
      </c>
      <c r="B67" s="108">
        <v>48</v>
      </c>
      <c r="C67" s="109" t="s">
        <v>85</v>
      </c>
      <c r="D67" s="194" t="s">
        <v>337</v>
      </c>
      <c r="E67" s="109" t="s">
        <v>169</v>
      </c>
      <c r="F67" s="111" t="s">
        <v>338</v>
      </c>
      <c r="G67" s="112">
        <v>1106.42</v>
      </c>
      <c r="H67" s="112">
        <v>199.52</v>
      </c>
      <c r="I67" s="143" t="s">
        <v>79</v>
      </c>
      <c r="J67" s="112">
        <f>IF(I67="SI", G67-H67,G67)</f>
        <v>1106.42</v>
      </c>
      <c r="K67" s="195" t="s">
        <v>80</v>
      </c>
      <c r="L67" s="108">
        <v>0</v>
      </c>
      <c r="M67" s="108">
        <v>0</v>
      </c>
      <c r="N67" s="109"/>
      <c r="O67" s="111" t="s">
        <v>339</v>
      </c>
      <c r="P67" s="109" t="s">
        <v>340</v>
      </c>
      <c r="Q67" s="109" t="s">
        <v>80</v>
      </c>
      <c r="R67" s="108" t="s">
        <v>83</v>
      </c>
      <c r="S67" s="111" t="s">
        <v>83</v>
      </c>
      <c r="T67" s="108">
        <v>1010403</v>
      </c>
      <c r="U67" s="108">
        <v>360</v>
      </c>
      <c r="V67" s="108">
        <v>1400</v>
      </c>
      <c r="W67" s="108">
        <v>1</v>
      </c>
      <c r="X67" s="113">
        <v>2015</v>
      </c>
      <c r="Y67" s="113">
        <v>34</v>
      </c>
      <c r="Z67" s="113">
        <v>0</v>
      </c>
      <c r="AA67" s="114" t="s">
        <v>84</v>
      </c>
      <c r="AB67" s="108">
        <v>124</v>
      </c>
      <c r="AC67" s="109" t="s">
        <v>85</v>
      </c>
      <c r="AD67" s="196" t="s">
        <v>321</v>
      </c>
      <c r="AE67" s="196" t="s">
        <v>85</v>
      </c>
      <c r="AF67" s="197">
        <f>AE67-AD67</f>
        <v>-30</v>
      </c>
      <c r="AG67" s="198">
        <f>IF(AI67="SI", 0,J67)</f>
        <v>1106.42</v>
      </c>
      <c r="AH67" s="199">
        <f>AG67*AF67</f>
        <v>-33192.600000000006</v>
      </c>
      <c r="AI67" s="200"/>
    </row>
    <row r="68" spans="1:35">
      <c r="A68" s="108">
        <v>2015</v>
      </c>
      <c r="B68" s="108">
        <v>49</v>
      </c>
      <c r="C68" s="109" t="s">
        <v>341</v>
      </c>
      <c r="D68" s="194" t="s">
        <v>342</v>
      </c>
      <c r="E68" s="109" t="s">
        <v>343</v>
      </c>
      <c r="F68" s="111"/>
      <c r="G68" s="112">
        <v>67.5</v>
      </c>
      <c r="H68" s="112">
        <v>12.14</v>
      </c>
      <c r="I68" s="143" t="s">
        <v>79</v>
      </c>
      <c r="J68" s="112">
        <f>IF(I68="SI", G68-H68,G68)</f>
        <v>67.5</v>
      </c>
      <c r="K68" s="195" t="s">
        <v>80</v>
      </c>
      <c r="L68" s="108">
        <v>2015</v>
      </c>
      <c r="M68" s="108">
        <v>697</v>
      </c>
      <c r="N68" s="109" t="s">
        <v>344</v>
      </c>
      <c r="O68" s="111" t="s">
        <v>345</v>
      </c>
      <c r="P68" s="109" t="s">
        <v>346</v>
      </c>
      <c r="Q68" s="109" t="s">
        <v>80</v>
      </c>
      <c r="R68" s="108" t="s">
        <v>83</v>
      </c>
      <c r="S68" s="111" t="s">
        <v>83</v>
      </c>
      <c r="T68" s="108">
        <v>1010203</v>
      </c>
      <c r="U68" s="108">
        <v>140</v>
      </c>
      <c r="V68" s="108">
        <v>450</v>
      </c>
      <c r="W68" s="108">
        <v>4</v>
      </c>
      <c r="X68" s="113">
        <v>2015</v>
      </c>
      <c r="Y68" s="113">
        <v>55</v>
      </c>
      <c r="Z68" s="113">
        <v>0</v>
      </c>
      <c r="AA68" s="114" t="s">
        <v>347</v>
      </c>
      <c r="AB68" s="108">
        <v>272</v>
      </c>
      <c r="AC68" s="109" t="s">
        <v>348</v>
      </c>
      <c r="AD68" s="196" t="s">
        <v>349</v>
      </c>
      <c r="AE68" s="196" t="s">
        <v>348</v>
      </c>
      <c r="AF68" s="197">
        <f>AE68-AD68</f>
        <v>66</v>
      </c>
      <c r="AG68" s="198">
        <f>IF(AI68="SI", 0,J68)</f>
        <v>67.5</v>
      </c>
      <c r="AH68" s="199">
        <f>AG68*AF68</f>
        <v>4455</v>
      </c>
      <c r="AI68" s="200"/>
    </row>
    <row r="69" spans="1:35">
      <c r="A69" s="108">
        <v>2015</v>
      </c>
      <c r="B69" s="108">
        <v>50</v>
      </c>
      <c r="C69" s="109" t="s">
        <v>341</v>
      </c>
      <c r="D69" s="194" t="s">
        <v>350</v>
      </c>
      <c r="E69" s="109" t="s">
        <v>351</v>
      </c>
      <c r="F69" s="111" t="s">
        <v>352</v>
      </c>
      <c r="G69" s="112">
        <v>30.52</v>
      </c>
      <c r="H69" s="112">
        <v>5.5</v>
      </c>
      <c r="I69" s="143" t="s">
        <v>79</v>
      </c>
      <c r="J69" s="112">
        <f>IF(I69="SI", G69-H69,G69)</f>
        <v>30.52</v>
      </c>
      <c r="K69" s="195" t="s">
        <v>80</v>
      </c>
      <c r="L69" s="108">
        <v>2015</v>
      </c>
      <c r="M69" s="108">
        <v>716</v>
      </c>
      <c r="N69" s="109" t="s">
        <v>344</v>
      </c>
      <c r="O69" s="111" t="s">
        <v>171</v>
      </c>
      <c r="P69" s="109" t="s">
        <v>172</v>
      </c>
      <c r="Q69" s="109" t="s">
        <v>80</v>
      </c>
      <c r="R69" s="108" t="s">
        <v>83</v>
      </c>
      <c r="S69" s="111" t="s">
        <v>83</v>
      </c>
      <c r="T69" s="108">
        <v>1010203</v>
      </c>
      <c r="U69" s="108">
        <v>140</v>
      </c>
      <c r="V69" s="108">
        <v>450</v>
      </c>
      <c r="W69" s="108">
        <v>5</v>
      </c>
      <c r="X69" s="113">
        <v>2015</v>
      </c>
      <c r="Y69" s="113">
        <v>56</v>
      </c>
      <c r="Z69" s="113">
        <v>0</v>
      </c>
      <c r="AA69" s="114" t="s">
        <v>211</v>
      </c>
      <c r="AB69" s="108">
        <v>202</v>
      </c>
      <c r="AC69" s="109" t="s">
        <v>211</v>
      </c>
      <c r="AD69" s="196" t="s">
        <v>211</v>
      </c>
      <c r="AE69" s="196" t="s">
        <v>211</v>
      </c>
      <c r="AF69" s="197">
        <f>AE69-AD69</f>
        <v>0</v>
      </c>
      <c r="AG69" s="198">
        <f>IF(AI69="SI", 0,J69)</f>
        <v>30.52</v>
      </c>
      <c r="AH69" s="199">
        <f>AG69*AF69</f>
        <v>0</v>
      </c>
      <c r="AI69" s="200"/>
    </row>
    <row r="70" spans="1:35">
      <c r="A70" s="108">
        <v>2015</v>
      </c>
      <c r="B70" s="108">
        <v>51</v>
      </c>
      <c r="C70" s="109" t="s">
        <v>341</v>
      </c>
      <c r="D70" s="194" t="s">
        <v>353</v>
      </c>
      <c r="E70" s="109" t="s">
        <v>247</v>
      </c>
      <c r="F70" s="111" t="s">
        <v>354</v>
      </c>
      <c r="G70" s="112">
        <v>103.7</v>
      </c>
      <c r="H70" s="112">
        <v>18.7</v>
      </c>
      <c r="I70" s="143" t="s">
        <v>79</v>
      </c>
      <c r="J70" s="112">
        <f>IF(I70="SI", G70-H70,G70)</f>
        <v>103.7</v>
      </c>
      <c r="K70" s="195" t="s">
        <v>80</v>
      </c>
      <c r="L70" s="108">
        <v>2015</v>
      </c>
      <c r="M70" s="108">
        <v>816</v>
      </c>
      <c r="N70" s="109" t="s">
        <v>275</v>
      </c>
      <c r="O70" s="111" t="s">
        <v>317</v>
      </c>
      <c r="P70" s="109" t="s">
        <v>318</v>
      </c>
      <c r="Q70" s="109" t="s">
        <v>80</v>
      </c>
      <c r="R70" s="108" t="s">
        <v>83</v>
      </c>
      <c r="S70" s="111" t="s">
        <v>83</v>
      </c>
      <c r="T70" s="108">
        <v>1010204</v>
      </c>
      <c r="U70" s="108">
        <v>150</v>
      </c>
      <c r="V70" s="108">
        <v>470</v>
      </c>
      <c r="W70" s="108">
        <v>99</v>
      </c>
      <c r="X70" s="113">
        <v>2015</v>
      </c>
      <c r="Y70" s="113">
        <v>57</v>
      </c>
      <c r="Z70" s="113">
        <v>0</v>
      </c>
      <c r="AA70" s="114" t="s">
        <v>355</v>
      </c>
      <c r="AB70" s="108">
        <v>293</v>
      </c>
      <c r="AC70" s="109" t="s">
        <v>355</v>
      </c>
      <c r="AD70" s="196" t="s">
        <v>211</v>
      </c>
      <c r="AE70" s="196" t="s">
        <v>355</v>
      </c>
      <c r="AF70" s="197">
        <f>AE70-AD70</f>
        <v>72</v>
      </c>
      <c r="AG70" s="198">
        <f>IF(AI70="SI", 0,J70)</f>
        <v>103.7</v>
      </c>
      <c r="AH70" s="199">
        <f>AG70*AF70</f>
        <v>7466.4000000000005</v>
      </c>
      <c r="AI70" s="200"/>
    </row>
    <row r="71" spans="1:35">
      <c r="A71" s="108">
        <v>2015</v>
      </c>
      <c r="B71" s="108">
        <v>52</v>
      </c>
      <c r="C71" s="109" t="s">
        <v>341</v>
      </c>
      <c r="D71" s="194" t="s">
        <v>356</v>
      </c>
      <c r="E71" s="109" t="s">
        <v>357</v>
      </c>
      <c r="F71" s="111" t="s">
        <v>358</v>
      </c>
      <c r="G71" s="112">
        <v>103.7</v>
      </c>
      <c r="H71" s="112">
        <v>18.7</v>
      </c>
      <c r="I71" s="143" t="s">
        <v>79</v>
      </c>
      <c r="J71" s="112">
        <f>IF(I71="SI", G71-H71,G71)</f>
        <v>103.7</v>
      </c>
      <c r="K71" s="195" t="s">
        <v>80</v>
      </c>
      <c r="L71" s="108">
        <v>2015</v>
      </c>
      <c r="M71" s="108">
        <v>649</v>
      </c>
      <c r="N71" s="109" t="s">
        <v>359</v>
      </c>
      <c r="O71" s="111" t="s">
        <v>317</v>
      </c>
      <c r="P71" s="109" t="s">
        <v>318</v>
      </c>
      <c r="Q71" s="109" t="s">
        <v>80</v>
      </c>
      <c r="R71" s="108" t="s">
        <v>83</v>
      </c>
      <c r="S71" s="111" t="s">
        <v>83</v>
      </c>
      <c r="T71" s="108">
        <v>1010204</v>
      </c>
      <c r="U71" s="108">
        <v>150</v>
      </c>
      <c r="V71" s="108">
        <v>470</v>
      </c>
      <c r="W71" s="108">
        <v>99</v>
      </c>
      <c r="X71" s="113">
        <v>2015</v>
      </c>
      <c r="Y71" s="113">
        <v>58</v>
      </c>
      <c r="Z71" s="113">
        <v>0</v>
      </c>
      <c r="AA71" s="114" t="s">
        <v>355</v>
      </c>
      <c r="AB71" s="108">
        <v>294</v>
      </c>
      <c r="AC71" s="109" t="s">
        <v>355</v>
      </c>
      <c r="AD71" s="196" t="s">
        <v>360</v>
      </c>
      <c r="AE71" s="196" t="s">
        <v>355</v>
      </c>
      <c r="AF71" s="197">
        <f>AE71-AD71</f>
        <v>102</v>
      </c>
      <c r="AG71" s="198">
        <f>IF(AI71="SI", 0,J71)</f>
        <v>103.7</v>
      </c>
      <c r="AH71" s="199">
        <f>AG71*AF71</f>
        <v>10577.4</v>
      </c>
      <c r="AI71" s="200"/>
    </row>
    <row r="72" spans="1:35">
      <c r="A72" s="108">
        <v>2015</v>
      </c>
      <c r="B72" s="108">
        <v>53</v>
      </c>
      <c r="C72" s="109" t="s">
        <v>341</v>
      </c>
      <c r="D72" s="194" t="s">
        <v>361</v>
      </c>
      <c r="E72" s="109" t="s">
        <v>165</v>
      </c>
      <c r="F72" s="111" t="s">
        <v>362</v>
      </c>
      <c r="G72" s="112">
        <v>218.35</v>
      </c>
      <c r="H72" s="112">
        <v>0</v>
      </c>
      <c r="I72" s="143" t="s">
        <v>79</v>
      </c>
      <c r="J72" s="112">
        <f>IF(I72="SI", G72-H72,G72)</f>
        <v>218.35</v>
      </c>
      <c r="K72" s="195" t="s">
        <v>80</v>
      </c>
      <c r="L72" s="108">
        <v>2015</v>
      </c>
      <c r="M72" s="108">
        <v>404</v>
      </c>
      <c r="N72" s="109" t="s">
        <v>251</v>
      </c>
      <c r="O72" s="111" t="s">
        <v>317</v>
      </c>
      <c r="P72" s="109" t="s">
        <v>318</v>
      </c>
      <c r="Q72" s="109" t="s">
        <v>80</v>
      </c>
      <c r="R72" s="108" t="s">
        <v>83</v>
      </c>
      <c r="S72" s="111" t="s">
        <v>83</v>
      </c>
      <c r="T72" s="108"/>
      <c r="U72" s="108">
        <v>0</v>
      </c>
      <c r="V72" s="108">
        <v>0</v>
      </c>
      <c r="W72" s="108">
        <v>0</v>
      </c>
      <c r="X72" s="113">
        <v>0</v>
      </c>
      <c r="Y72" s="113">
        <v>0</v>
      </c>
      <c r="Z72" s="113">
        <v>0</v>
      </c>
      <c r="AA72" s="114" t="s">
        <v>80</v>
      </c>
      <c r="AB72" s="108">
        <v>0</v>
      </c>
      <c r="AC72" s="109" t="s">
        <v>341</v>
      </c>
      <c r="AD72" s="196" t="s">
        <v>351</v>
      </c>
      <c r="AE72" s="196" t="s">
        <v>341</v>
      </c>
      <c r="AF72" s="197">
        <f>AE72-AD72</f>
        <v>56</v>
      </c>
      <c r="AG72" s="198">
        <f>IF(AI72="SI", 0,J72)</f>
        <v>218.35</v>
      </c>
      <c r="AH72" s="199">
        <f>AG72*AF72</f>
        <v>12227.6</v>
      </c>
      <c r="AI72" s="200"/>
    </row>
    <row r="73" spans="1:35">
      <c r="A73" s="108">
        <v>2015</v>
      </c>
      <c r="B73" s="108">
        <v>53</v>
      </c>
      <c r="C73" s="109" t="s">
        <v>341</v>
      </c>
      <c r="D73" s="194" t="s">
        <v>361</v>
      </c>
      <c r="E73" s="109" t="s">
        <v>165</v>
      </c>
      <c r="F73" s="111" t="s">
        <v>362</v>
      </c>
      <c r="G73" s="112">
        <v>45.02</v>
      </c>
      <c r="H73" s="112">
        <v>0</v>
      </c>
      <c r="I73" s="143" t="s">
        <v>79</v>
      </c>
      <c r="J73" s="112">
        <f>IF(I73="SI", G73-H73,G73)</f>
        <v>45.02</v>
      </c>
      <c r="K73" s="195" t="s">
        <v>80</v>
      </c>
      <c r="L73" s="108">
        <v>2015</v>
      </c>
      <c r="M73" s="108">
        <v>404</v>
      </c>
      <c r="N73" s="109" t="s">
        <v>251</v>
      </c>
      <c r="O73" s="111" t="s">
        <v>317</v>
      </c>
      <c r="P73" s="109" t="s">
        <v>318</v>
      </c>
      <c r="Q73" s="109" t="s">
        <v>80</v>
      </c>
      <c r="R73" s="108" t="s">
        <v>83</v>
      </c>
      <c r="S73" s="111" t="s">
        <v>83</v>
      </c>
      <c r="T73" s="108">
        <v>1010204</v>
      </c>
      <c r="U73" s="108">
        <v>150</v>
      </c>
      <c r="V73" s="108">
        <v>470</v>
      </c>
      <c r="W73" s="108">
        <v>99</v>
      </c>
      <c r="X73" s="113">
        <v>2015</v>
      </c>
      <c r="Y73" s="113">
        <v>59</v>
      </c>
      <c r="Z73" s="113">
        <v>0</v>
      </c>
      <c r="AA73" s="114" t="s">
        <v>80</v>
      </c>
      <c r="AB73" s="108">
        <v>297</v>
      </c>
      <c r="AC73" s="109" t="s">
        <v>355</v>
      </c>
      <c r="AD73" s="196" t="s">
        <v>351</v>
      </c>
      <c r="AE73" s="196" t="s">
        <v>355</v>
      </c>
      <c r="AF73" s="197">
        <f>AE73-AD73</f>
        <v>133</v>
      </c>
      <c r="AG73" s="198">
        <f>IF(AI73="SI", 0,J73)</f>
        <v>45.02</v>
      </c>
      <c r="AH73" s="199">
        <f>AG73*AF73</f>
        <v>5987.6600000000008</v>
      </c>
      <c r="AI73" s="200"/>
    </row>
    <row r="74" spans="1:35">
      <c r="A74" s="108">
        <v>2015</v>
      </c>
      <c r="B74" s="108">
        <v>54</v>
      </c>
      <c r="C74" s="109" t="s">
        <v>341</v>
      </c>
      <c r="D74" s="194" t="s">
        <v>363</v>
      </c>
      <c r="E74" s="109" t="s">
        <v>364</v>
      </c>
      <c r="F74" s="111"/>
      <c r="G74" s="112">
        <v>65.73</v>
      </c>
      <c r="H74" s="112">
        <v>11.78</v>
      </c>
      <c r="I74" s="143" t="s">
        <v>79</v>
      </c>
      <c r="J74" s="112">
        <f>IF(I74="SI", G74-H74,G74)</f>
        <v>65.73</v>
      </c>
      <c r="K74" s="195" t="s">
        <v>80</v>
      </c>
      <c r="L74" s="108">
        <v>2015</v>
      </c>
      <c r="M74" s="108">
        <v>832</v>
      </c>
      <c r="N74" s="109" t="s">
        <v>282</v>
      </c>
      <c r="O74" s="111" t="s">
        <v>187</v>
      </c>
      <c r="P74" s="109" t="s">
        <v>188</v>
      </c>
      <c r="Q74" s="109" t="s">
        <v>188</v>
      </c>
      <c r="R74" s="108" t="s">
        <v>83</v>
      </c>
      <c r="S74" s="111" t="s">
        <v>83</v>
      </c>
      <c r="T74" s="108">
        <v>1010203</v>
      </c>
      <c r="U74" s="108">
        <v>140</v>
      </c>
      <c r="V74" s="108">
        <v>450</v>
      </c>
      <c r="W74" s="108">
        <v>2</v>
      </c>
      <c r="X74" s="113">
        <v>2015</v>
      </c>
      <c r="Y74" s="113">
        <v>60</v>
      </c>
      <c r="Z74" s="113">
        <v>0</v>
      </c>
      <c r="AA74" s="114" t="s">
        <v>211</v>
      </c>
      <c r="AB74" s="108">
        <v>193</v>
      </c>
      <c r="AC74" s="109" t="s">
        <v>211</v>
      </c>
      <c r="AD74" s="196" t="s">
        <v>365</v>
      </c>
      <c r="AE74" s="196" t="s">
        <v>211</v>
      </c>
      <c r="AF74" s="197">
        <f>AE74-AD74</f>
        <v>24</v>
      </c>
      <c r="AG74" s="198">
        <f>IF(AI74="SI", 0,J74)</f>
        <v>65.73</v>
      </c>
      <c r="AH74" s="199">
        <f>AG74*AF74</f>
        <v>1577.52</v>
      </c>
      <c r="AI74" s="200"/>
    </row>
    <row r="75" spans="1:35">
      <c r="A75" s="108">
        <v>2015</v>
      </c>
      <c r="B75" s="108">
        <v>55</v>
      </c>
      <c r="C75" s="109" t="s">
        <v>341</v>
      </c>
      <c r="D75" s="194" t="s">
        <v>366</v>
      </c>
      <c r="E75" s="109" t="s">
        <v>351</v>
      </c>
      <c r="F75" s="111" t="s">
        <v>367</v>
      </c>
      <c r="G75" s="112">
        <v>36.6</v>
      </c>
      <c r="H75" s="112">
        <v>6.6</v>
      </c>
      <c r="I75" s="143" t="s">
        <v>79</v>
      </c>
      <c r="J75" s="112">
        <f>IF(I75="SI", G75-H75,G75)</f>
        <v>36.6</v>
      </c>
      <c r="K75" s="195" t="s">
        <v>368</v>
      </c>
      <c r="L75" s="108">
        <v>2015</v>
      </c>
      <c r="M75" s="108">
        <v>659</v>
      </c>
      <c r="N75" s="109" t="s">
        <v>359</v>
      </c>
      <c r="O75" s="111" t="s">
        <v>312</v>
      </c>
      <c r="P75" s="109" t="s">
        <v>313</v>
      </c>
      <c r="Q75" s="109" t="s">
        <v>80</v>
      </c>
      <c r="R75" s="108" t="s">
        <v>83</v>
      </c>
      <c r="S75" s="111" t="s">
        <v>83</v>
      </c>
      <c r="T75" s="108">
        <v>1010203</v>
      </c>
      <c r="U75" s="108">
        <v>140</v>
      </c>
      <c r="V75" s="108">
        <v>450</v>
      </c>
      <c r="W75" s="108">
        <v>4</v>
      </c>
      <c r="X75" s="113">
        <v>2015</v>
      </c>
      <c r="Y75" s="113">
        <v>61</v>
      </c>
      <c r="Z75" s="113">
        <v>0</v>
      </c>
      <c r="AA75" s="114" t="s">
        <v>211</v>
      </c>
      <c r="AB75" s="108">
        <v>196</v>
      </c>
      <c r="AC75" s="109" t="s">
        <v>211</v>
      </c>
      <c r="AD75" s="196" t="s">
        <v>360</v>
      </c>
      <c r="AE75" s="196" t="s">
        <v>211</v>
      </c>
      <c r="AF75" s="197">
        <f>AE75-AD75</f>
        <v>30</v>
      </c>
      <c r="AG75" s="198">
        <f>IF(AI75="SI", 0,J75)</f>
        <v>36.6</v>
      </c>
      <c r="AH75" s="199">
        <f>AG75*AF75</f>
        <v>1098</v>
      </c>
      <c r="AI75" s="200"/>
    </row>
    <row r="76" spans="1:35">
      <c r="A76" s="108">
        <v>2015</v>
      </c>
      <c r="B76" s="108">
        <v>56</v>
      </c>
      <c r="C76" s="109" t="s">
        <v>341</v>
      </c>
      <c r="D76" s="194" t="s">
        <v>369</v>
      </c>
      <c r="E76" s="109" t="s">
        <v>370</v>
      </c>
      <c r="F76" s="111" t="s">
        <v>371</v>
      </c>
      <c r="G76" s="112">
        <v>1534.43</v>
      </c>
      <c r="H76" s="112">
        <v>328.48</v>
      </c>
      <c r="I76" s="143" t="s">
        <v>79</v>
      </c>
      <c r="J76" s="112">
        <f>IF(I76="SI", G76-H76,G76)</f>
        <v>1534.43</v>
      </c>
      <c r="K76" s="195" t="s">
        <v>80</v>
      </c>
      <c r="L76" s="108">
        <v>2015</v>
      </c>
      <c r="M76" s="108">
        <v>560</v>
      </c>
      <c r="N76" s="109" t="s">
        <v>372</v>
      </c>
      <c r="O76" s="111" t="s">
        <v>156</v>
      </c>
      <c r="P76" s="109" t="s">
        <v>157</v>
      </c>
      <c r="Q76" s="109" t="s">
        <v>158</v>
      </c>
      <c r="R76" s="108" t="s">
        <v>83</v>
      </c>
      <c r="S76" s="111" t="s">
        <v>83</v>
      </c>
      <c r="T76" s="108"/>
      <c r="U76" s="108">
        <v>0</v>
      </c>
      <c r="V76" s="108">
        <v>0</v>
      </c>
      <c r="W76" s="108">
        <v>0</v>
      </c>
      <c r="X76" s="113">
        <v>0</v>
      </c>
      <c r="Y76" s="113">
        <v>0</v>
      </c>
      <c r="Z76" s="113">
        <v>0</v>
      </c>
      <c r="AA76" s="114" t="s">
        <v>80</v>
      </c>
      <c r="AB76" s="108">
        <v>10</v>
      </c>
      <c r="AC76" s="109" t="s">
        <v>152</v>
      </c>
      <c r="AD76" s="196" t="s">
        <v>373</v>
      </c>
      <c r="AE76" s="196" t="s">
        <v>152</v>
      </c>
      <c r="AF76" s="197">
        <f>AE76-AD76</f>
        <v>-58</v>
      </c>
      <c r="AG76" s="198">
        <f>IF(AI76="SI", 0,J76)</f>
        <v>1534.43</v>
      </c>
      <c r="AH76" s="199">
        <f>AG76*AF76</f>
        <v>-88996.94</v>
      </c>
      <c r="AI76" s="200"/>
    </row>
    <row r="77" spans="1:35">
      <c r="A77" s="108">
        <v>2015</v>
      </c>
      <c r="B77" s="108">
        <v>57</v>
      </c>
      <c r="C77" s="109" t="s">
        <v>341</v>
      </c>
      <c r="D77" s="194" t="s">
        <v>374</v>
      </c>
      <c r="E77" s="109" t="s">
        <v>375</v>
      </c>
      <c r="F77" s="111"/>
      <c r="G77" s="112">
        <v>199.97</v>
      </c>
      <c r="H77" s="112">
        <v>36.06</v>
      </c>
      <c r="I77" s="143" t="s">
        <v>79</v>
      </c>
      <c r="J77" s="112">
        <f>IF(I77="SI", G77-H77,G77)</f>
        <v>199.97</v>
      </c>
      <c r="K77" s="195" t="s">
        <v>80</v>
      </c>
      <c r="L77" s="108">
        <v>2015</v>
      </c>
      <c r="M77" s="108">
        <v>490</v>
      </c>
      <c r="N77" s="109" t="s">
        <v>376</v>
      </c>
      <c r="O77" s="111" t="s">
        <v>91</v>
      </c>
      <c r="P77" s="109" t="s">
        <v>92</v>
      </c>
      <c r="Q77" s="109" t="s">
        <v>80</v>
      </c>
      <c r="R77" s="108" t="s">
        <v>83</v>
      </c>
      <c r="S77" s="111" t="s">
        <v>83</v>
      </c>
      <c r="T77" s="108">
        <v>1010303</v>
      </c>
      <c r="U77" s="108">
        <v>250</v>
      </c>
      <c r="V77" s="108">
        <v>1280</v>
      </c>
      <c r="W77" s="108">
        <v>1</v>
      </c>
      <c r="X77" s="113">
        <v>2015</v>
      </c>
      <c r="Y77" s="113">
        <v>62</v>
      </c>
      <c r="Z77" s="113">
        <v>0</v>
      </c>
      <c r="AA77" s="114" t="s">
        <v>347</v>
      </c>
      <c r="AB77" s="108">
        <v>243</v>
      </c>
      <c r="AC77" s="109" t="s">
        <v>348</v>
      </c>
      <c r="AD77" s="196" t="s">
        <v>360</v>
      </c>
      <c r="AE77" s="196" t="s">
        <v>348</v>
      </c>
      <c r="AF77" s="197">
        <f>AE77-AD77</f>
        <v>81</v>
      </c>
      <c r="AG77" s="198">
        <f>IF(AI77="SI", 0,J77)</f>
        <v>199.97</v>
      </c>
      <c r="AH77" s="199">
        <f>AG77*AF77</f>
        <v>16197.57</v>
      </c>
      <c r="AI77" s="200"/>
    </row>
    <row r="78" spans="1:35">
      <c r="A78" s="108">
        <v>2015</v>
      </c>
      <c r="B78" s="108">
        <v>58</v>
      </c>
      <c r="C78" s="109" t="s">
        <v>341</v>
      </c>
      <c r="D78" s="194" t="s">
        <v>377</v>
      </c>
      <c r="E78" s="109" t="s">
        <v>351</v>
      </c>
      <c r="F78" s="111"/>
      <c r="G78" s="112">
        <v>762.92</v>
      </c>
      <c r="H78" s="112">
        <v>140.44999999999999</v>
      </c>
      <c r="I78" s="143" t="s">
        <v>79</v>
      </c>
      <c r="J78" s="112">
        <f>IF(I78="SI", G78-H78,G78)</f>
        <v>762.92</v>
      </c>
      <c r="K78" s="195" t="s">
        <v>80</v>
      </c>
      <c r="L78" s="108">
        <v>2015</v>
      </c>
      <c r="M78" s="108">
        <v>676</v>
      </c>
      <c r="N78" s="109" t="s">
        <v>378</v>
      </c>
      <c r="O78" s="111" t="s">
        <v>180</v>
      </c>
      <c r="P78" s="109" t="s">
        <v>181</v>
      </c>
      <c r="Q78" s="109" t="s">
        <v>80</v>
      </c>
      <c r="R78" s="108" t="s">
        <v>83</v>
      </c>
      <c r="S78" s="111" t="s">
        <v>83</v>
      </c>
      <c r="T78" s="108">
        <v>1010203</v>
      </c>
      <c r="U78" s="108">
        <v>140</v>
      </c>
      <c r="V78" s="108">
        <v>450</v>
      </c>
      <c r="W78" s="108">
        <v>5</v>
      </c>
      <c r="X78" s="113">
        <v>2015</v>
      </c>
      <c r="Y78" s="113">
        <v>63</v>
      </c>
      <c r="Z78" s="113">
        <v>0</v>
      </c>
      <c r="AA78" s="114" t="s">
        <v>211</v>
      </c>
      <c r="AB78" s="108">
        <v>191</v>
      </c>
      <c r="AC78" s="109" t="s">
        <v>211</v>
      </c>
      <c r="AD78" s="196" t="s">
        <v>379</v>
      </c>
      <c r="AE78" s="196" t="s">
        <v>211</v>
      </c>
      <c r="AF78" s="197">
        <f>AE78-AD78</f>
        <v>31</v>
      </c>
      <c r="AG78" s="198">
        <f>IF(AI78="SI", 0,J78)</f>
        <v>762.92</v>
      </c>
      <c r="AH78" s="199">
        <f>AG78*AF78</f>
        <v>23650.52</v>
      </c>
      <c r="AI78" s="200"/>
    </row>
    <row r="79" spans="1:35">
      <c r="A79" s="108">
        <v>2015</v>
      </c>
      <c r="B79" s="108">
        <v>59</v>
      </c>
      <c r="C79" s="109" t="s">
        <v>341</v>
      </c>
      <c r="D79" s="194" t="s">
        <v>380</v>
      </c>
      <c r="E79" s="109" t="s">
        <v>381</v>
      </c>
      <c r="F79" s="111"/>
      <c r="G79" s="112">
        <v>156.28</v>
      </c>
      <c r="H79" s="112">
        <v>28.18</v>
      </c>
      <c r="I79" s="143" t="s">
        <v>79</v>
      </c>
      <c r="J79" s="112">
        <f>IF(I79="SI", G79-H79,G79)</f>
        <v>156.28</v>
      </c>
      <c r="K79" s="195" t="s">
        <v>80</v>
      </c>
      <c r="L79" s="108">
        <v>2015</v>
      </c>
      <c r="M79" s="108">
        <v>456</v>
      </c>
      <c r="N79" s="109" t="s">
        <v>382</v>
      </c>
      <c r="O79" s="111" t="s">
        <v>383</v>
      </c>
      <c r="P79" s="109" t="s">
        <v>264</v>
      </c>
      <c r="Q79" s="109" t="s">
        <v>80</v>
      </c>
      <c r="R79" s="108" t="s">
        <v>83</v>
      </c>
      <c r="S79" s="111" t="s">
        <v>83</v>
      </c>
      <c r="T79" s="108">
        <v>1080203</v>
      </c>
      <c r="U79" s="108">
        <v>2890</v>
      </c>
      <c r="V79" s="108">
        <v>7430</v>
      </c>
      <c r="W79" s="108">
        <v>99</v>
      </c>
      <c r="X79" s="113">
        <v>2015</v>
      </c>
      <c r="Y79" s="113">
        <v>64</v>
      </c>
      <c r="Z79" s="113">
        <v>0</v>
      </c>
      <c r="AA79" s="114" t="s">
        <v>384</v>
      </c>
      <c r="AB79" s="108">
        <v>369</v>
      </c>
      <c r="AC79" s="109" t="s">
        <v>384</v>
      </c>
      <c r="AD79" s="196" t="s">
        <v>385</v>
      </c>
      <c r="AE79" s="196" t="s">
        <v>384</v>
      </c>
      <c r="AF79" s="197">
        <f>AE79-AD79</f>
        <v>201</v>
      </c>
      <c r="AG79" s="198">
        <f>IF(AI79="SI", 0,J79)</f>
        <v>156.28</v>
      </c>
      <c r="AH79" s="199">
        <f>AG79*AF79</f>
        <v>31412.28</v>
      </c>
      <c r="AI79" s="200"/>
    </row>
    <row r="80" spans="1:35">
      <c r="A80" s="108">
        <v>2015</v>
      </c>
      <c r="B80" s="108">
        <v>60</v>
      </c>
      <c r="C80" s="109" t="s">
        <v>341</v>
      </c>
      <c r="D80" s="194" t="s">
        <v>386</v>
      </c>
      <c r="E80" s="109" t="s">
        <v>381</v>
      </c>
      <c r="F80" s="111"/>
      <c r="G80" s="112">
        <v>156.28</v>
      </c>
      <c r="H80" s="112">
        <v>28.18</v>
      </c>
      <c r="I80" s="143" t="s">
        <v>79</v>
      </c>
      <c r="J80" s="112">
        <f>IF(I80="SI", G80-H80,G80)</f>
        <v>156.28</v>
      </c>
      <c r="K80" s="195" t="s">
        <v>80</v>
      </c>
      <c r="L80" s="108">
        <v>2015</v>
      </c>
      <c r="M80" s="108">
        <v>458</v>
      </c>
      <c r="N80" s="109" t="s">
        <v>382</v>
      </c>
      <c r="O80" s="111" t="s">
        <v>383</v>
      </c>
      <c r="P80" s="109" t="s">
        <v>264</v>
      </c>
      <c r="Q80" s="109" t="s">
        <v>80</v>
      </c>
      <c r="R80" s="108" t="s">
        <v>83</v>
      </c>
      <c r="S80" s="111" t="s">
        <v>83</v>
      </c>
      <c r="T80" s="108">
        <v>1080203</v>
      </c>
      <c r="U80" s="108">
        <v>2890</v>
      </c>
      <c r="V80" s="108">
        <v>7430</v>
      </c>
      <c r="W80" s="108">
        <v>99</v>
      </c>
      <c r="X80" s="113">
        <v>2015</v>
      </c>
      <c r="Y80" s="113">
        <v>65</v>
      </c>
      <c r="Z80" s="113">
        <v>0</v>
      </c>
      <c r="AA80" s="114" t="s">
        <v>384</v>
      </c>
      <c r="AB80" s="108">
        <v>370</v>
      </c>
      <c r="AC80" s="109" t="s">
        <v>384</v>
      </c>
      <c r="AD80" s="196" t="s">
        <v>385</v>
      </c>
      <c r="AE80" s="196" t="s">
        <v>384</v>
      </c>
      <c r="AF80" s="197">
        <f>AE80-AD80</f>
        <v>201</v>
      </c>
      <c r="AG80" s="198">
        <f>IF(AI80="SI", 0,J80)</f>
        <v>156.28</v>
      </c>
      <c r="AH80" s="199">
        <f>AG80*AF80</f>
        <v>31412.28</v>
      </c>
      <c r="AI80" s="200"/>
    </row>
    <row r="81" spans="1:35">
      <c r="A81" s="108">
        <v>2015</v>
      </c>
      <c r="B81" s="108">
        <v>61</v>
      </c>
      <c r="C81" s="109" t="s">
        <v>341</v>
      </c>
      <c r="D81" s="194" t="s">
        <v>387</v>
      </c>
      <c r="E81" s="109" t="s">
        <v>381</v>
      </c>
      <c r="F81" s="111"/>
      <c r="G81" s="112">
        <v>281.33</v>
      </c>
      <c r="H81" s="112">
        <v>50.73</v>
      </c>
      <c r="I81" s="143" t="s">
        <v>79</v>
      </c>
      <c r="J81" s="112">
        <f>IF(I81="SI", G81-H81,G81)</f>
        <v>281.33</v>
      </c>
      <c r="K81" s="195" t="s">
        <v>80</v>
      </c>
      <c r="L81" s="108">
        <v>2015</v>
      </c>
      <c r="M81" s="108">
        <v>460</v>
      </c>
      <c r="N81" s="109" t="s">
        <v>382</v>
      </c>
      <c r="O81" s="111" t="s">
        <v>383</v>
      </c>
      <c r="P81" s="109" t="s">
        <v>264</v>
      </c>
      <c r="Q81" s="109" t="s">
        <v>80</v>
      </c>
      <c r="R81" s="108" t="s">
        <v>83</v>
      </c>
      <c r="S81" s="111" t="s">
        <v>83</v>
      </c>
      <c r="T81" s="108">
        <v>1080203</v>
      </c>
      <c r="U81" s="108">
        <v>2890</v>
      </c>
      <c r="V81" s="108">
        <v>7430</v>
      </c>
      <c r="W81" s="108">
        <v>99</v>
      </c>
      <c r="X81" s="113">
        <v>2015</v>
      </c>
      <c r="Y81" s="113">
        <v>66</v>
      </c>
      <c r="Z81" s="113">
        <v>0</v>
      </c>
      <c r="AA81" s="114" t="s">
        <v>384</v>
      </c>
      <c r="AB81" s="108">
        <v>371</v>
      </c>
      <c r="AC81" s="109" t="s">
        <v>384</v>
      </c>
      <c r="AD81" s="196" t="s">
        <v>385</v>
      </c>
      <c r="AE81" s="196" t="s">
        <v>384</v>
      </c>
      <c r="AF81" s="197">
        <f>AE81-AD81</f>
        <v>201</v>
      </c>
      <c r="AG81" s="198">
        <f>IF(AI81="SI", 0,J81)</f>
        <v>281.33</v>
      </c>
      <c r="AH81" s="199">
        <f>AG81*AF81</f>
        <v>56547.329999999994</v>
      </c>
      <c r="AI81" s="200"/>
    </row>
    <row r="82" spans="1:35">
      <c r="A82" s="108">
        <v>2015</v>
      </c>
      <c r="B82" s="108">
        <v>62</v>
      </c>
      <c r="C82" s="109" t="s">
        <v>341</v>
      </c>
      <c r="D82" s="194" t="s">
        <v>388</v>
      </c>
      <c r="E82" s="109" t="s">
        <v>381</v>
      </c>
      <c r="F82" s="111"/>
      <c r="G82" s="112">
        <v>312.76</v>
      </c>
      <c r="H82" s="112">
        <v>56.4</v>
      </c>
      <c r="I82" s="143" t="s">
        <v>79</v>
      </c>
      <c r="J82" s="112">
        <f>IF(I82="SI", G82-H82,G82)</f>
        <v>312.76</v>
      </c>
      <c r="K82" s="195" t="s">
        <v>80</v>
      </c>
      <c r="L82" s="108">
        <v>2015</v>
      </c>
      <c r="M82" s="108">
        <v>459</v>
      </c>
      <c r="N82" s="109" t="s">
        <v>382</v>
      </c>
      <c r="O82" s="111" t="s">
        <v>383</v>
      </c>
      <c r="P82" s="109" t="s">
        <v>264</v>
      </c>
      <c r="Q82" s="109" t="s">
        <v>80</v>
      </c>
      <c r="R82" s="108" t="s">
        <v>83</v>
      </c>
      <c r="S82" s="111" t="s">
        <v>83</v>
      </c>
      <c r="T82" s="108">
        <v>1080203</v>
      </c>
      <c r="U82" s="108">
        <v>2890</v>
      </c>
      <c r="V82" s="108">
        <v>7430</v>
      </c>
      <c r="W82" s="108">
        <v>99</v>
      </c>
      <c r="X82" s="113">
        <v>2015</v>
      </c>
      <c r="Y82" s="113">
        <v>67</v>
      </c>
      <c r="Z82" s="113">
        <v>0</v>
      </c>
      <c r="AA82" s="114" t="s">
        <v>384</v>
      </c>
      <c r="AB82" s="108">
        <v>372</v>
      </c>
      <c r="AC82" s="109" t="s">
        <v>384</v>
      </c>
      <c r="AD82" s="196" t="s">
        <v>385</v>
      </c>
      <c r="AE82" s="196" t="s">
        <v>384</v>
      </c>
      <c r="AF82" s="197">
        <f>AE82-AD82</f>
        <v>201</v>
      </c>
      <c r="AG82" s="198">
        <f>IF(AI82="SI", 0,J82)</f>
        <v>312.76</v>
      </c>
      <c r="AH82" s="199">
        <f>AG82*AF82</f>
        <v>62864.759999999995</v>
      </c>
      <c r="AI82" s="200"/>
    </row>
    <row r="83" spans="1:35">
      <c r="A83" s="108">
        <v>2015</v>
      </c>
      <c r="B83" s="108">
        <v>63</v>
      </c>
      <c r="C83" s="109" t="s">
        <v>341</v>
      </c>
      <c r="D83" s="194" t="s">
        <v>389</v>
      </c>
      <c r="E83" s="109" t="s">
        <v>381</v>
      </c>
      <c r="F83" s="111"/>
      <c r="G83" s="112">
        <v>156.28</v>
      </c>
      <c r="H83" s="112">
        <v>28.18</v>
      </c>
      <c r="I83" s="143" t="s">
        <v>79</v>
      </c>
      <c r="J83" s="112">
        <f>IF(I83="SI", G83-H83,G83)</f>
        <v>156.28</v>
      </c>
      <c r="K83" s="195" t="s">
        <v>80</v>
      </c>
      <c r="L83" s="108">
        <v>2015</v>
      </c>
      <c r="M83" s="108">
        <v>457</v>
      </c>
      <c r="N83" s="109" t="s">
        <v>382</v>
      </c>
      <c r="O83" s="111" t="s">
        <v>383</v>
      </c>
      <c r="P83" s="109" t="s">
        <v>264</v>
      </c>
      <c r="Q83" s="109" t="s">
        <v>80</v>
      </c>
      <c r="R83" s="108" t="s">
        <v>83</v>
      </c>
      <c r="S83" s="111" t="s">
        <v>83</v>
      </c>
      <c r="T83" s="108">
        <v>1080203</v>
      </c>
      <c r="U83" s="108">
        <v>2890</v>
      </c>
      <c r="V83" s="108">
        <v>7430</v>
      </c>
      <c r="W83" s="108">
        <v>99</v>
      </c>
      <c r="X83" s="113">
        <v>2015</v>
      </c>
      <c r="Y83" s="113">
        <v>68</v>
      </c>
      <c r="Z83" s="113">
        <v>0</v>
      </c>
      <c r="AA83" s="114" t="s">
        <v>384</v>
      </c>
      <c r="AB83" s="108">
        <v>373</v>
      </c>
      <c r="AC83" s="109" t="s">
        <v>384</v>
      </c>
      <c r="AD83" s="196" t="s">
        <v>385</v>
      </c>
      <c r="AE83" s="196" t="s">
        <v>384</v>
      </c>
      <c r="AF83" s="197">
        <f>AE83-AD83</f>
        <v>201</v>
      </c>
      <c r="AG83" s="198">
        <f>IF(AI83="SI", 0,J83)</f>
        <v>156.28</v>
      </c>
      <c r="AH83" s="199">
        <f>AG83*AF83</f>
        <v>31412.28</v>
      </c>
      <c r="AI83" s="200"/>
    </row>
    <row r="84" spans="1:35">
      <c r="A84" s="108">
        <v>2015</v>
      </c>
      <c r="B84" s="108">
        <v>64</v>
      </c>
      <c r="C84" s="109" t="s">
        <v>341</v>
      </c>
      <c r="D84" s="194" t="s">
        <v>390</v>
      </c>
      <c r="E84" s="109" t="s">
        <v>391</v>
      </c>
      <c r="F84" s="111"/>
      <c r="G84" s="112">
        <v>217.32</v>
      </c>
      <c r="H84" s="112">
        <v>56.44</v>
      </c>
      <c r="I84" s="143" t="s">
        <v>79</v>
      </c>
      <c r="J84" s="112">
        <f>IF(I84="SI", G84-H84,G84)</f>
        <v>217.32</v>
      </c>
      <c r="K84" s="195" t="s">
        <v>80</v>
      </c>
      <c r="L84" s="108">
        <v>2015</v>
      </c>
      <c r="M84" s="108">
        <v>543</v>
      </c>
      <c r="N84" s="109" t="s">
        <v>392</v>
      </c>
      <c r="O84" s="111" t="s">
        <v>383</v>
      </c>
      <c r="P84" s="109" t="s">
        <v>264</v>
      </c>
      <c r="Q84" s="109" t="s">
        <v>80</v>
      </c>
      <c r="R84" s="108" t="s">
        <v>83</v>
      </c>
      <c r="S84" s="111" t="s">
        <v>83</v>
      </c>
      <c r="T84" s="108">
        <v>1080203</v>
      </c>
      <c r="U84" s="108">
        <v>2890</v>
      </c>
      <c r="V84" s="108">
        <v>7430</v>
      </c>
      <c r="W84" s="108">
        <v>99</v>
      </c>
      <c r="X84" s="113">
        <v>2015</v>
      </c>
      <c r="Y84" s="113">
        <v>69</v>
      </c>
      <c r="Z84" s="113">
        <v>0</v>
      </c>
      <c r="AA84" s="114" t="s">
        <v>384</v>
      </c>
      <c r="AB84" s="108">
        <v>374</v>
      </c>
      <c r="AC84" s="109" t="s">
        <v>384</v>
      </c>
      <c r="AD84" s="196" t="s">
        <v>393</v>
      </c>
      <c r="AE84" s="196" t="s">
        <v>384</v>
      </c>
      <c r="AF84" s="197">
        <f>AE84-AD84</f>
        <v>187</v>
      </c>
      <c r="AG84" s="198">
        <f>IF(AI84="SI", 0,J84)</f>
        <v>217.32</v>
      </c>
      <c r="AH84" s="199">
        <f>AG84*AF84</f>
        <v>40638.839999999997</v>
      </c>
      <c r="AI84" s="200"/>
    </row>
    <row r="85" spans="1:35">
      <c r="A85" s="108">
        <v>2015</v>
      </c>
      <c r="B85" s="108">
        <v>65</v>
      </c>
      <c r="C85" s="109" t="s">
        <v>341</v>
      </c>
      <c r="D85" s="194" t="s">
        <v>394</v>
      </c>
      <c r="E85" s="109" t="s">
        <v>391</v>
      </c>
      <c r="F85" s="111"/>
      <c r="G85" s="112">
        <v>214.81</v>
      </c>
      <c r="H85" s="112">
        <v>38.74</v>
      </c>
      <c r="I85" s="143" t="s">
        <v>79</v>
      </c>
      <c r="J85" s="112">
        <f>IF(I85="SI", G85-H85,G85)</f>
        <v>214.81</v>
      </c>
      <c r="K85" s="195" t="s">
        <v>80</v>
      </c>
      <c r="L85" s="108">
        <v>2015</v>
      </c>
      <c r="M85" s="108">
        <v>542</v>
      </c>
      <c r="N85" s="109" t="s">
        <v>392</v>
      </c>
      <c r="O85" s="111" t="s">
        <v>383</v>
      </c>
      <c r="P85" s="109" t="s">
        <v>264</v>
      </c>
      <c r="Q85" s="109" t="s">
        <v>80</v>
      </c>
      <c r="R85" s="108" t="s">
        <v>83</v>
      </c>
      <c r="S85" s="111" t="s">
        <v>83</v>
      </c>
      <c r="T85" s="108">
        <v>1080203</v>
      </c>
      <c r="U85" s="108">
        <v>2890</v>
      </c>
      <c r="V85" s="108">
        <v>7430</v>
      </c>
      <c r="W85" s="108">
        <v>99</v>
      </c>
      <c r="X85" s="113">
        <v>2015</v>
      </c>
      <c r="Y85" s="113">
        <v>70</v>
      </c>
      <c r="Z85" s="113">
        <v>0</v>
      </c>
      <c r="AA85" s="114" t="s">
        <v>384</v>
      </c>
      <c r="AB85" s="108">
        <v>375</v>
      </c>
      <c r="AC85" s="109" t="s">
        <v>384</v>
      </c>
      <c r="AD85" s="196" t="s">
        <v>393</v>
      </c>
      <c r="AE85" s="196" t="s">
        <v>384</v>
      </c>
      <c r="AF85" s="197">
        <f>AE85-AD85</f>
        <v>187</v>
      </c>
      <c r="AG85" s="198">
        <f>IF(AI85="SI", 0,J85)</f>
        <v>214.81</v>
      </c>
      <c r="AH85" s="199">
        <f>AG85*AF85</f>
        <v>40169.47</v>
      </c>
      <c r="AI85" s="200"/>
    </row>
    <row r="86" spans="1:35">
      <c r="A86" s="108">
        <v>2015</v>
      </c>
      <c r="B86" s="108">
        <v>66</v>
      </c>
      <c r="C86" s="109" t="s">
        <v>341</v>
      </c>
      <c r="D86" s="194" t="s">
        <v>395</v>
      </c>
      <c r="E86" s="109" t="s">
        <v>391</v>
      </c>
      <c r="F86" s="111"/>
      <c r="G86" s="112">
        <v>935.76</v>
      </c>
      <c r="H86" s="112">
        <v>168.74</v>
      </c>
      <c r="I86" s="143" t="s">
        <v>79</v>
      </c>
      <c r="J86" s="112">
        <f>IF(I86="SI", G86-H86,G86)</f>
        <v>935.76</v>
      </c>
      <c r="K86" s="195" t="s">
        <v>80</v>
      </c>
      <c r="L86" s="108">
        <v>2015</v>
      </c>
      <c r="M86" s="108">
        <v>561</v>
      </c>
      <c r="N86" s="109" t="s">
        <v>372</v>
      </c>
      <c r="O86" s="111" t="s">
        <v>383</v>
      </c>
      <c r="P86" s="109" t="s">
        <v>264</v>
      </c>
      <c r="Q86" s="109" t="s">
        <v>80</v>
      </c>
      <c r="R86" s="108" t="s">
        <v>83</v>
      </c>
      <c r="S86" s="111" t="s">
        <v>83</v>
      </c>
      <c r="T86" s="108">
        <v>1010203</v>
      </c>
      <c r="U86" s="108">
        <v>140</v>
      </c>
      <c r="V86" s="108">
        <v>450</v>
      </c>
      <c r="W86" s="108">
        <v>7</v>
      </c>
      <c r="X86" s="113">
        <v>2015</v>
      </c>
      <c r="Y86" s="113">
        <v>71</v>
      </c>
      <c r="Z86" s="113">
        <v>0</v>
      </c>
      <c r="AA86" s="114" t="s">
        <v>384</v>
      </c>
      <c r="AB86" s="108">
        <v>376</v>
      </c>
      <c r="AC86" s="109" t="s">
        <v>384</v>
      </c>
      <c r="AD86" s="196" t="s">
        <v>373</v>
      </c>
      <c r="AE86" s="196" t="s">
        <v>384</v>
      </c>
      <c r="AF86" s="197">
        <f>AE86-AD86</f>
        <v>186</v>
      </c>
      <c r="AG86" s="198">
        <f>IF(AI86="SI", 0,J86)</f>
        <v>935.76</v>
      </c>
      <c r="AH86" s="199">
        <f>AG86*AF86</f>
        <v>174051.36</v>
      </c>
      <c r="AI86" s="200"/>
    </row>
    <row r="87" spans="1:35">
      <c r="A87" s="108">
        <v>2015</v>
      </c>
      <c r="B87" s="108">
        <v>67</v>
      </c>
      <c r="C87" s="109" t="s">
        <v>341</v>
      </c>
      <c r="D87" s="194" t="s">
        <v>396</v>
      </c>
      <c r="E87" s="109" t="s">
        <v>275</v>
      </c>
      <c r="F87" s="111"/>
      <c r="G87" s="112">
        <v>74.22</v>
      </c>
      <c r="H87" s="112">
        <v>13.38</v>
      </c>
      <c r="I87" s="143" t="s">
        <v>79</v>
      </c>
      <c r="J87" s="112">
        <f>IF(I87="SI", G87-H87,G87)</f>
        <v>74.22</v>
      </c>
      <c r="K87" s="195" t="s">
        <v>80</v>
      </c>
      <c r="L87" s="108">
        <v>2015</v>
      </c>
      <c r="M87" s="108">
        <v>830</v>
      </c>
      <c r="N87" s="109" t="s">
        <v>282</v>
      </c>
      <c r="O87" s="111" t="s">
        <v>383</v>
      </c>
      <c r="P87" s="109" t="s">
        <v>264</v>
      </c>
      <c r="Q87" s="109" t="s">
        <v>80</v>
      </c>
      <c r="R87" s="108" t="s">
        <v>83</v>
      </c>
      <c r="S87" s="111" t="s">
        <v>83</v>
      </c>
      <c r="T87" s="108">
        <v>1080203</v>
      </c>
      <c r="U87" s="108">
        <v>2890</v>
      </c>
      <c r="V87" s="108">
        <v>7430</v>
      </c>
      <c r="W87" s="108">
        <v>99</v>
      </c>
      <c r="X87" s="113">
        <v>2015</v>
      </c>
      <c r="Y87" s="113">
        <v>72</v>
      </c>
      <c r="Z87" s="113">
        <v>0</v>
      </c>
      <c r="AA87" s="114" t="s">
        <v>347</v>
      </c>
      <c r="AB87" s="108">
        <v>250</v>
      </c>
      <c r="AC87" s="109" t="s">
        <v>348</v>
      </c>
      <c r="AD87" s="196" t="s">
        <v>283</v>
      </c>
      <c r="AE87" s="196" t="s">
        <v>348</v>
      </c>
      <c r="AF87" s="197">
        <f>AE87-AD87</f>
        <v>41</v>
      </c>
      <c r="AG87" s="198">
        <f>IF(AI87="SI", 0,J87)</f>
        <v>74.22</v>
      </c>
      <c r="AH87" s="199">
        <f>AG87*AF87</f>
        <v>3043.02</v>
      </c>
      <c r="AI87" s="200"/>
    </row>
    <row r="88" spans="1:35">
      <c r="A88" s="108">
        <v>2015</v>
      </c>
      <c r="B88" s="108">
        <v>68</v>
      </c>
      <c r="C88" s="109" t="s">
        <v>341</v>
      </c>
      <c r="D88" s="194" t="s">
        <v>397</v>
      </c>
      <c r="E88" s="109" t="s">
        <v>275</v>
      </c>
      <c r="F88" s="111"/>
      <c r="G88" s="112">
        <v>76.319999999999993</v>
      </c>
      <c r="H88" s="112">
        <v>13.76</v>
      </c>
      <c r="I88" s="143" t="s">
        <v>79</v>
      </c>
      <c r="J88" s="112">
        <f>IF(I88="SI", G88-H88,G88)</f>
        <v>76.319999999999993</v>
      </c>
      <c r="K88" s="195" t="s">
        <v>80</v>
      </c>
      <c r="L88" s="108">
        <v>2015</v>
      </c>
      <c r="M88" s="108">
        <v>829</v>
      </c>
      <c r="N88" s="109" t="s">
        <v>282</v>
      </c>
      <c r="O88" s="111" t="s">
        <v>383</v>
      </c>
      <c r="P88" s="109" t="s">
        <v>264</v>
      </c>
      <c r="Q88" s="109" t="s">
        <v>80</v>
      </c>
      <c r="R88" s="108" t="s">
        <v>83</v>
      </c>
      <c r="S88" s="111" t="s">
        <v>83</v>
      </c>
      <c r="T88" s="108">
        <v>1080203</v>
      </c>
      <c r="U88" s="108">
        <v>2890</v>
      </c>
      <c r="V88" s="108">
        <v>7430</v>
      </c>
      <c r="W88" s="108">
        <v>99</v>
      </c>
      <c r="X88" s="113">
        <v>2015</v>
      </c>
      <c r="Y88" s="113">
        <v>73</v>
      </c>
      <c r="Z88" s="113">
        <v>0</v>
      </c>
      <c r="AA88" s="114" t="s">
        <v>347</v>
      </c>
      <c r="AB88" s="108">
        <v>251</v>
      </c>
      <c r="AC88" s="109" t="s">
        <v>348</v>
      </c>
      <c r="AD88" s="196" t="s">
        <v>283</v>
      </c>
      <c r="AE88" s="196" t="s">
        <v>348</v>
      </c>
      <c r="AF88" s="197">
        <f>AE88-AD88</f>
        <v>41</v>
      </c>
      <c r="AG88" s="198">
        <f>IF(AI88="SI", 0,J88)</f>
        <v>76.319999999999993</v>
      </c>
      <c r="AH88" s="199">
        <f>AG88*AF88</f>
        <v>3129.12</v>
      </c>
      <c r="AI88" s="200"/>
    </row>
    <row r="89" spans="1:35">
      <c r="A89" s="108">
        <v>2015</v>
      </c>
      <c r="B89" s="108">
        <v>69</v>
      </c>
      <c r="C89" s="109" t="s">
        <v>341</v>
      </c>
      <c r="D89" s="194" t="s">
        <v>398</v>
      </c>
      <c r="E89" s="109" t="s">
        <v>275</v>
      </c>
      <c r="F89" s="111"/>
      <c r="G89" s="112">
        <v>137.6</v>
      </c>
      <c r="H89" s="112">
        <v>24.81</v>
      </c>
      <c r="I89" s="143" t="s">
        <v>79</v>
      </c>
      <c r="J89" s="112">
        <f>IF(I89="SI", G89-H89,G89)</f>
        <v>137.6</v>
      </c>
      <c r="K89" s="195" t="s">
        <v>80</v>
      </c>
      <c r="L89" s="108">
        <v>2015</v>
      </c>
      <c r="M89" s="108">
        <v>826</v>
      </c>
      <c r="N89" s="109" t="s">
        <v>282</v>
      </c>
      <c r="O89" s="111" t="s">
        <v>383</v>
      </c>
      <c r="P89" s="109" t="s">
        <v>264</v>
      </c>
      <c r="Q89" s="109" t="s">
        <v>80</v>
      </c>
      <c r="R89" s="108" t="s">
        <v>83</v>
      </c>
      <c r="S89" s="111" t="s">
        <v>83</v>
      </c>
      <c r="T89" s="108">
        <v>1080203</v>
      </c>
      <c r="U89" s="108">
        <v>2890</v>
      </c>
      <c r="V89" s="108">
        <v>7430</v>
      </c>
      <c r="W89" s="108">
        <v>99</v>
      </c>
      <c r="X89" s="113">
        <v>2015</v>
      </c>
      <c r="Y89" s="113">
        <v>74</v>
      </c>
      <c r="Z89" s="113">
        <v>0</v>
      </c>
      <c r="AA89" s="114" t="s">
        <v>347</v>
      </c>
      <c r="AB89" s="108">
        <v>252</v>
      </c>
      <c r="AC89" s="109" t="s">
        <v>348</v>
      </c>
      <c r="AD89" s="196" t="s">
        <v>283</v>
      </c>
      <c r="AE89" s="196" t="s">
        <v>348</v>
      </c>
      <c r="AF89" s="197">
        <f>AE89-AD89</f>
        <v>41</v>
      </c>
      <c r="AG89" s="198">
        <f>IF(AI89="SI", 0,J89)</f>
        <v>137.6</v>
      </c>
      <c r="AH89" s="199">
        <f>AG89*AF89</f>
        <v>5641.5999999999995</v>
      </c>
      <c r="AI89" s="200"/>
    </row>
    <row r="90" spans="1:35">
      <c r="A90" s="108">
        <v>2015</v>
      </c>
      <c r="B90" s="108">
        <v>70</v>
      </c>
      <c r="C90" s="109" t="s">
        <v>341</v>
      </c>
      <c r="D90" s="194" t="s">
        <v>399</v>
      </c>
      <c r="E90" s="109" t="s">
        <v>275</v>
      </c>
      <c r="F90" s="111"/>
      <c r="G90" s="112">
        <v>152.88</v>
      </c>
      <c r="H90" s="112">
        <v>27.57</v>
      </c>
      <c r="I90" s="143" t="s">
        <v>79</v>
      </c>
      <c r="J90" s="112">
        <f>IF(I90="SI", G90-H90,G90)</f>
        <v>152.88</v>
      </c>
      <c r="K90" s="195" t="s">
        <v>80</v>
      </c>
      <c r="L90" s="108">
        <v>2015</v>
      </c>
      <c r="M90" s="108">
        <v>828</v>
      </c>
      <c r="N90" s="109" t="s">
        <v>282</v>
      </c>
      <c r="O90" s="111" t="s">
        <v>383</v>
      </c>
      <c r="P90" s="109" t="s">
        <v>264</v>
      </c>
      <c r="Q90" s="109" t="s">
        <v>80</v>
      </c>
      <c r="R90" s="108" t="s">
        <v>83</v>
      </c>
      <c r="S90" s="111" t="s">
        <v>83</v>
      </c>
      <c r="T90" s="108">
        <v>1080203</v>
      </c>
      <c r="U90" s="108">
        <v>2890</v>
      </c>
      <c r="V90" s="108">
        <v>7430</v>
      </c>
      <c r="W90" s="108">
        <v>99</v>
      </c>
      <c r="X90" s="113">
        <v>2015</v>
      </c>
      <c r="Y90" s="113">
        <v>75</v>
      </c>
      <c r="Z90" s="113">
        <v>0</v>
      </c>
      <c r="AA90" s="114" t="s">
        <v>347</v>
      </c>
      <c r="AB90" s="108">
        <v>253</v>
      </c>
      <c r="AC90" s="109" t="s">
        <v>348</v>
      </c>
      <c r="AD90" s="196" t="s">
        <v>283</v>
      </c>
      <c r="AE90" s="196" t="s">
        <v>348</v>
      </c>
      <c r="AF90" s="197">
        <f>AE90-AD90</f>
        <v>41</v>
      </c>
      <c r="AG90" s="198">
        <f>IF(AI90="SI", 0,J90)</f>
        <v>152.88</v>
      </c>
      <c r="AH90" s="199">
        <f>AG90*AF90</f>
        <v>6268.08</v>
      </c>
      <c r="AI90" s="200"/>
    </row>
    <row r="91" spans="1:35">
      <c r="A91" s="108">
        <v>2015</v>
      </c>
      <c r="B91" s="108">
        <v>71</v>
      </c>
      <c r="C91" s="109" t="s">
        <v>341</v>
      </c>
      <c r="D91" s="194" t="s">
        <v>400</v>
      </c>
      <c r="E91" s="109" t="s">
        <v>275</v>
      </c>
      <c r="F91" s="111"/>
      <c r="G91" s="112">
        <v>76.319999999999993</v>
      </c>
      <c r="H91" s="112">
        <v>13.76</v>
      </c>
      <c r="I91" s="143" t="s">
        <v>79</v>
      </c>
      <c r="J91" s="112">
        <f>IF(I91="SI", G91-H91,G91)</f>
        <v>76.319999999999993</v>
      </c>
      <c r="K91" s="195" t="s">
        <v>80</v>
      </c>
      <c r="L91" s="108">
        <v>2015</v>
      </c>
      <c r="M91" s="108">
        <v>827</v>
      </c>
      <c r="N91" s="109" t="s">
        <v>282</v>
      </c>
      <c r="O91" s="111" t="s">
        <v>383</v>
      </c>
      <c r="P91" s="109" t="s">
        <v>264</v>
      </c>
      <c r="Q91" s="109" t="s">
        <v>80</v>
      </c>
      <c r="R91" s="108" t="s">
        <v>83</v>
      </c>
      <c r="S91" s="111" t="s">
        <v>83</v>
      </c>
      <c r="T91" s="108">
        <v>1080203</v>
      </c>
      <c r="U91" s="108">
        <v>2890</v>
      </c>
      <c r="V91" s="108">
        <v>7430</v>
      </c>
      <c r="W91" s="108">
        <v>99</v>
      </c>
      <c r="X91" s="113">
        <v>2015</v>
      </c>
      <c r="Y91" s="113">
        <v>76</v>
      </c>
      <c r="Z91" s="113">
        <v>0</v>
      </c>
      <c r="AA91" s="114" t="s">
        <v>347</v>
      </c>
      <c r="AB91" s="108">
        <v>254</v>
      </c>
      <c r="AC91" s="109" t="s">
        <v>348</v>
      </c>
      <c r="AD91" s="196" t="s">
        <v>283</v>
      </c>
      <c r="AE91" s="196" t="s">
        <v>348</v>
      </c>
      <c r="AF91" s="197">
        <f>AE91-AD91</f>
        <v>41</v>
      </c>
      <c r="AG91" s="198">
        <f>IF(AI91="SI", 0,J91)</f>
        <v>76.319999999999993</v>
      </c>
      <c r="AH91" s="199">
        <f>AG91*AF91</f>
        <v>3129.12</v>
      </c>
      <c r="AI91" s="200"/>
    </row>
    <row r="92" spans="1:35">
      <c r="A92" s="108">
        <v>2015</v>
      </c>
      <c r="B92" s="108">
        <v>72</v>
      </c>
      <c r="C92" s="109" t="s">
        <v>341</v>
      </c>
      <c r="D92" s="194" t="s">
        <v>401</v>
      </c>
      <c r="E92" s="109" t="s">
        <v>402</v>
      </c>
      <c r="F92" s="111"/>
      <c r="G92" s="112">
        <v>144.52000000000001</v>
      </c>
      <c r="H92" s="112">
        <v>26.06</v>
      </c>
      <c r="I92" s="143" t="s">
        <v>79</v>
      </c>
      <c r="J92" s="112">
        <f>IF(I92="SI", G92-H92,G92)</f>
        <v>144.52000000000001</v>
      </c>
      <c r="K92" s="195" t="s">
        <v>80</v>
      </c>
      <c r="L92" s="108">
        <v>2015</v>
      </c>
      <c r="M92" s="108">
        <v>890</v>
      </c>
      <c r="N92" s="109" t="s">
        <v>85</v>
      </c>
      <c r="O92" s="111" t="s">
        <v>383</v>
      </c>
      <c r="P92" s="109" t="s">
        <v>264</v>
      </c>
      <c r="Q92" s="109" t="s">
        <v>80</v>
      </c>
      <c r="R92" s="108" t="s">
        <v>83</v>
      </c>
      <c r="S92" s="111" t="s">
        <v>83</v>
      </c>
      <c r="T92" s="108">
        <v>1080203</v>
      </c>
      <c r="U92" s="108">
        <v>2890</v>
      </c>
      <c r="V92" s="108">
        <v>7430</v>
      </c>
      <c r="W92" s="108">
        <v>99</v>
      </c>
      <c r="X92" s="113">
        <v>2015</v>
      </c>
      <c r="Y92" s="113">
        <v>77</v>
      </c>
      <c r="Z92" s="113">
        <v>0</v>
      </c>
      <c r="AA92" s="114" t="s">
        <v>347</v>
      </c>
      <c r="AB92" s="108">
        <v>255</v>
      </c>
      <c r="AC92" s="109" t="s">
        <v>348</v>
      </c>
      <c r="AD92" s="196" t="s">
        <v>321</v>
      </c>
      <c r="AE92" s="196" t="s">
        <v>348</v>
      </c>
      <c r="AF92" s="197">
        <f>AE92-AD92</f>
        <v>34</v>
      </c>
      <c r="AG92" s="198">
        <f>IF(AI92="SI", 0,J92)</f>
        <v>144.52000000000001</v>
      </c>
      <c r="AH92" s="199">
        <f>AG92*AF92</f>
        <v>4913.68</v>
      </c>
      <c r="AI92" s="200"/>
    </row>
    <row r="93" spans="1:35">
      <c r="A93" s="108">
        <v>2015</v>
      </c>
      <c r="B93" s="108">
        <v>73</v>
      </c>
      <c r="C93" s="109" t="s">
        <v>341</v>
      </c>
      <c r="D93" s="194" t="s">
        <v>403</v>
      </c>
      <c r="E93" s="109" t="s">
        <v>402</v>
      </c>
      <c r="F93" s="111"/>
      <c r="G93" s="112">
        <v>62.53</v>
      </c>
      <c r="H93" s="112">
        <v>11.28</v>
      </c>
      <c r="I93" s="143" t="s">
        <v>79</v>
      </c>
      <c r="J93" s="112">
        <f>IF(I93="SI", G93-H93,G93)</f>
        <v>62.53</v>
      </c>
      <c r="K93" s="195" t="s">
        <v>80</v>
      </c>
      <c r="L93" s="108">
        <v>2015</v>
      </c>
      <c r="M93" s="108">
        <v>892</v>
      </c>
      <c r="N93" s="109" t="s">
        <v>85</v>
      </c>
      <c r="O93" s="111" t="s">
        <v>383</v>
      </c>
      <c r="P93" s="109" t="s">
        <v>264</v>
      </c>
      <c r="Q93" s="109" t="s">
        <v>80</v>
      </c>
      <c r="R93" s="108" t="s">
        <v>83</v>
      </c>
      <c r="S93" s="111" t="s">
        <v>83</v>
      </c>
      <c r="T93" s="108">
        <v>1080203</v>
      </c>
      <c r="U93" s="108">
        <v>2890</v>
      </c>
      <c r="V93" s="108">
        <v>7430</v>
      </c>
      <c r="W93" s="108">
        <v>99</v>
      </c>
      <c r="X93" s="113">
        <v>2015</v>
      </c>
      <c r="Y93" s="113">
        <v>78</v>
      </c>
      <c r="Z93" s="113">
        <v>0</v>
      </c>
      <c r="AA93" s="114" t="s">
        <v>347</v>
      </c>
      <c r="AB93" s="108">
        <v>256</v>
      </c>
      <c r="AC93" s="109" t="s">
        <v>348</v>
      </c>
      <c r="AD93" s="196" t="s">
        <v>321</v>
      </c>
      <c r="AE93" s="196" t="s">
        <v>348</v>
      </c>
      <c r="AF93" s="197">
        <f>AE93-AD93</f>
        <v>34</v>
      </c>
      <c r="AG93" s="198">
        <f>IF(AI93="SI", 0,J93)</f>
        <v>62.53</v>
      </c>
      <c r="AH93" s="199">
        <f>AG93*AF93</f>
        <v>2126.02</v>
      </c>
      <c r="AI93" s="200"/>
    </row>
    <row r="94" spans="1:35">
      <c r="A94" s="108">
        <v>2015</v>
      </c>
      <c r="B94" s="108">
        <v>74</v>
      </c>
      <c r="C94" s="109" t="s">
        <v>341</v>
      </c>
      <c r="D94" s="194" t="s">
        <v>404</v>
      </c>
      <c r="E94" s="109" t="s">
        <v>402</v>
      </c>
      <c r="F94" s="111"/>
      <c r="G94" s="112">
        <v>298.35000000000002</v>
      </c>
      <c r="H94" s="112">
        <v>53.8</v>
      </c>
      <c r="I94" s="143" t="s">
        <v>79</v>
      </c>
      <c r="J94" s="112">
        <f>IF(I94="SI", G94-H94,G94)</f>
        <v>298.35000000000002</v>
      </c>
      <c r="K94" s="195" t="s">
        <v>80</v>
      </c>
      <c r="L94" s="108">
        <v>2015</v>
      </c>
      <c r="M94" s="108">
        <v>891</v>
      </c>
      <c r="N94" s="109" t="s">
        <v>85</v>
      </c>
      <c r="O94" s="111" t="s">
        <v>383</v>
      </c>
      <c r="P94" s="109" t="s">
        <v>264</v>
      </c>
      <c r="Q94" s="109" t="s">
        <v>80</v>
      </c>
      <c r="R94" s="108" t="s">
        <v>83</v>
      </c>
      <c r="S94" s="111" t="s">
        <v>83</v>
      </c>
      <c r="T94" s="108">
        <v>1010203</v>
      </c>
      <c r="U94" s="108">
        <v>140</v>
      </c>
      <c r="V94" s="108">
        <v>450</v>
      </c>
      <c r="W94" s="108">
        <v>7</v>
      </c>
      <c r="X94" s="113">
        <v>2015</v>
      </c>
      <c r="Y94" s="113">
        <v>79</v>
      </c>
      <c r="Z94" s="113">
        <v>0</v>
      </c>
      <c r="AA94" s="114" t="s">
        <v>347</v>
      </c>
      <c r="AB94" s="108">
        <v>257</v>
      </c>
      <c r="AC94" s="109" t="s">
        <v>348</v>
      </c>
      <c r="AD94" s="196" t="s">
        <v>321</v>
      </c>
      <c r="AE94" s="196" t="s">
        <v>348</v>
      </c>
      <c r="AF94" s="197">
        <f>AE94-AD94</f>
        <v>34</v>
      </c>
      <c r="AG94" s="198">
        <f>IF(AI94="SI", 0,J94)</f>
        <v>298.35000000000002</v>
      </c>
      <c r="AH94" s="199">
        <f>AG94*AF94</f>
        <v>10143.900000000001</v>
      </c>
      <c r="AI94" s="200"/>
    </row>
    <row r="95" spans="1:35">
      <c r="A95" s="108">
        <v>2015</v>
      </c>
      <c r="B95" s="108">
        <v>76</v>
      </c>
      <c r="C95" s="109" t="s">
        <v>211</v>
      </c>
      <c r="D95" s="194" t="s">
        <v>405</v>
      </c>
      <c r="E95" s="109" t="s">
        <v>174</v>
      </c>
      <c r="F95" s="111" t="s">
        <v>406</v>
      </c>
      <c r="G95" s="112">
        <v>178.12</v>
      </c>
      <c r="H95" s="112">
        <v>32.119999999999997</v>
      </c>
      <c r="I95" s="143" t="s">
        <v>79</v>
      </c>
      <c r="J95" s="112">
        <f>IF(I95="SI", G95-H95,G95)</f>
        <v>178.12</v>
      </c>
      <c r="K95" s="195" t="s">
        <v>80</v>
      </c>
      <c r="L95" s="108">
        <v>2015</v>
      </c>
      <c r="M95" s="108">
        <v>32</v>
      </c>
      <c r="N95" s="109" t="s">
        <v>176</v>
      </c>
      <c r="O95" s="111" t="s">
        <v>407</v>
      </c>
      <c r="P95" s="109" t="s">
        <v>408</v>
      </c>
      <c r="Q95" s="109" t="s">
        <v>409</v>
      </c>
      <c r="R95" s="108" t="s">
        <v>83</v>
      </c>
      <c r="S95" s="111" t="s">
        <v>83</v>
      </c>
      <c r="T95" s="108">
        <v>2080105</v>
      </c>
      <c r="U95" s="108">
        <v>8270</v>
      </c>
      <c r="V95" s="108">
        <v>11840</v>
      </c>
      <c r="W95" s="108">
        <v>6</v>
      </c>
      <c r="X95" s="113">
        <v>2015</v>
      </c>
      <c r="Y95" s="113">
        <v>230</v>
      </c>
      <c r="Z95" s="113">
        <v>0</v>
      </c>
      <c r="AA95" s="114" t="s">
        <v>211</v>
      </c>
      <c r="AB95" s="108">
        <v>190</v>
      </c>
      <c r="AC95" s="109" t="s">
        <v>211</v>
      </c>
      <c r="AD95" s="196" t="s">
        <v>177</v>
      </c>
      <c r="AE95" s="196" t="s">
        <v>211</v>
      </c>
      <c r="AF95" s="197">
        <f>AE95-AD95</f>
        <v>137</v>
      </c>
      <c r="AG95" s="198">
        <f>IF(AI95="SI", 0,J95)</f>
        <v>178.12</v>
      </c>
      <c r="AH95" s="199">
        <f>AG95*AF95</f>
        <v>24402.440000000002</v>
      </c>
      <c r="AI95" s="200"/>
    </row>
    <row r="96" spans="1:35">
      <c r="A96" s="108">
        <v>2015</v>
      </c>
      <c r="B96" s="108">
        <v>77</v>
      </c>
      <c r="C96" s="109" t="s">
        <v>211</v>
      </c>
      <c r="D96" s="194" t="s">
        <v>410</v>
      </c>
      <c r="E96" s="109" t="s">
        <v>411</v>
      </c>
      <c r="F96" s="111" t="s">
        <v>412</v>
      </c>
      <c r="G96" s="112">
        <v>17.350000000000001</v>
      </c>
      <c r="H96" s="112">
        <v>3.13</v>
      </c>
      <c r="I96" s="143" t="s">
        <v>79</v>
      </c>
      <c r="J96" s="112">
        <f>IF(I96="SI", G96-H96,G96)</f>
        <v>17.350000000000001</v>
      </c>
      <c r="K96" s="195" t="s">
        <v>80</v>
      </c>
      <c r="L96" s="108">
        <v>2014</v>
      </c>
      <c r="M96" s="108">
        <v>1384</v>
      </c>
      <c r="N96" s="109" t="s">
        <v>174</v>
      </c>
      <c r="O96" s="111" t="s">
        <v>187</v>
      </c>
      <c r="P96" s="109" t="s">
        <v>188</v>
      </c>
      <c r="Q96" s="109" t="s">
        <v>188</v>
      </c>
      <c r="R96" s="108" t="s">
        <v>83</v>
      </c>
      <c r="S96" s="111" t="s">
        <v>83</v>
      </c>
      <c r="T96" s="108">
        <v>1010203</v>
      </c>
      <c r="U96" s="108">
        <v>140</v>
      </c>
      <c r="V96" s="108">
        <v>450</v>
      </c>
      <c r="W96" s="108">
        <v>2</v>
      </c>
      <c r="X96" s="113">
        <v>2015</v>
      </c>
      <c r="Y96" s="113">
        <v>82</v>
      </c>
      <c r="Z96" s="113">
        <v>0</v>
      </c>
      <c r="AA96" s="114" t="s">
        <v>211</v>
      </c>
      <c r="AB96" s="108">
        <v>194</v>
      </c>
      <c r="AC96" s="109" t="s">
        <v>211</v>
      </c>
      <c r="AD96" s="196" t="s">
        <v>413</v>
      </c>
      <c r="AE96" s="196" t="s">
        <v>211</v>
      </c>
      <c r="AF96" s="197">
        <f>AE96-AD96</f>
        <v>151</v>
      </c>
      <c r="AG96" s="198">
        <f>IF(AI96="SI", 0,J96)</f>
        <v>17.350000000000001</v>
      </c>
      <c r="AH96" s="199">
        <f>AG96*AF96</f>
        <v>2619.8500000000004</v>
      </c>
      <c r="AI96" s="200"/>
    </row>
    <row r="97" spans="1:35">
      <c r="A97" s="108">
        <v>2015</v>
      </c>
      <c r="B97" s="108">
        <v>78</v>
      </c>
      <c r="C97" s="109" t="s">
        <v>211</v>
      </c>
      <c r="D97" s="194" t="s">
        <v>414</v>
      </c>
      <c r="E97" s="109" t="s">
        <v>93</v>
      </c>
      <c r="F97" s="111" t="s">
        <v>415</v>
      </c>
      <c r="G97" s="112">
        <v>65</v>
      </c>
      <c r="H97" s="112">
        <v>11.72</v>
      </c>
      <c r="I97" s="143" t="s">
        <v>79</v>
      </c>
      <c r="J97" s="112">
        <f>IF(I97="SI", G97-H97,G97)</f>
        <v>65</v>
      </c>
      <c r="K97" s="195" t="s">
        <v>80</v>
      </c>
      <c r="L97" s="108">
        <v>2015</v>
      </c>
      <c r="M97" s="108">
        <v>355</v>
      </c>
      <c r="N97" s="109" t="s">
        <v>416</v>
      </c>
      <c r="O97" s="111" t="s">
        <v>417</v>
      </c>
      <c r="P97" s="109" t="s">
        <v>418</v>
      </c>
      <c r="Q97" s="109" t="s">
        <v>418</v>
      </c>
      <c r="R97" s="108" t="s">
        <v>83</v>
      </c>
      <c r="S97" s="111" t="s">
        <v>83</v>
      </c>
      <c r="T97" s="108">
        <v>1010203</v>
      </c>
      <c r="U97" s="108">
        <v>140</v>
      </c>
      <c r="V97" s="108">
        <v>450</v>
      </c>
      <c r="W97" s="108">
        <v>2</v>
      </c>
      <c r="X97" s="113">
        <v>2015</v>
      </c>
      <c r="Y97" s="113">
        <v>88</v>
      </c>
      <c r="Z97" s="113">
        <v>0</v>
      </c>
      <c r="AA97" s="114" t="s">
        <v>211</v>
      </c>
      <c r="AB97" s="108">
        <v>201</v>
      </c>
      <c r="AC97" s="109" t="s">
        <v>211</v>
      </c>
      <c r="AD97" s="196" t="s">
        <v>419</v>
      </c>
      <c r="AE97" s="196" t="s">
        <v>211</v>
      </c>
      <c r="AF97" s="197">
        <f>AE97-AD97</f>
        <v>73</v>
      </c>
      <c r="AG97" s="198">
        <f>IF(AI97="SI", 0,J97)</f>
        <v>65</v>
      </c>
      <c r="AH97" s="199">
        <f>AG97*AF97</f>
        <v>4745</v>
      </c>
      <c r="AI97" s="200"/>
    </row>
    <row r="98" spans="1:35">
      <c r="A98" s="108">
        <v>2015</v>
      </c>
      <c r="B98" s="108">
        <v>79</v>
      </c>
      <c r="C98" s="109" t="s">
        <v>211</v>
      </c>
      <c r="D98" s="194" t="s">
        <v>182</v>
      </c>
      <c r="E98" s="109" t="s">
        <v>174</v>
      </c>
      <c r="F98" s="111" t="s">
        <v>420</v>
      </c>
      <c r="G98" s="112">
        <v>331.27</v>
      </c>
      <c r="H98" s="112">
        <v>61.69</v>
      </c>
      <c r="I98" s="143" t="s">
        <v>79</v>
      </c>
      <c r="J98" s="112">
        <f>IF(I98="SI", G98-H98,G98)</f>
        <v>331.27</v>
      </c>
      <c r="K98" s="195" t="s">
        <v>80</v>
      </c>
      <c r="L98" s="108">
        <v>2015</v>
      </c>
      <c r="M98" s="108">
        <v>63</v>
      </c>
      <c r="N98" s="109" t="s">
        <v>421</v>
      </c>
      <c r="O98" s="111" t="s">
        <v>180</v>
      </c>
      <c r="P98" s="109" t="s">
        <v>181</v>
      </c>
      <c r="Q98" s="109" t="s">
        <v>80</v>
      </c>
      <c r="R98" s="108" t="s">
        <v>83</v>
      </c>
      <c r="S98" s="111" t="s">
        <v>83</v>
      </c>
      <c r="T98" s="108">
        <v>1010203</v>
      </c>
      <c r="U98" s="108">
        <v>140</v>
      </c>
      <c r="V98" s="108">
        <v>450</v>
      </c>
      <c r="W98" s="108">
        <v>5</v>
      </c>
      <c r="X98" s="113">
        <v>2015</v>
      </c>
      <c r="Y98" s="113">
        <v>83</v>
      </c>
      <c r="Z98" s="113">
        <v>0</v>
      </c>
      <c r="AA98" s="114" t="s">
        <v>211</v>
      </c>
      <c r="AB98" s="108">
        <v>192</v>
      </c>
      <c r="AC98" s="109" t="s">
        <v>211</v>
      </c>
      <c r="AD98" s="196" t="s">
        <v>422</v>
      </c>
      <c r="AE98" s="196" t="s">
        <v>211</v>
      </c>
      <c r="AF98" s="197">
        <f>AE98-AD98</f>
        <v>130</v>
      </c>
      <c r="AG98" s="198">
        <f>IF(AI98="SI", 0,J98)</f>
        <v>331.27</v>
      </c>
      <c r="AH98" s="199">
        <f>AG98*AF98</f>
        <v>43065.1</v>
      </c>
      <c r="AI98" s="200"/>
    </row>
    <row r="99" spans="1:35">
      <c r="A99" s="108">
        <v>2015</v>
      </c>
      <c r="B99" s="108">
        <v>80</v>
      </c>
      <c r="C99" s="109" t="s">
        <v>211</v>
      </c>
      <c r="D99" s="194" t="s">
        <v>423</v>
      </c>
      <c r="E99" s="109" t="s">
        <v>185</v>
      </c>
      <c r="F99" s="111" t="s">
        <v>424</v>
      </c>
      <c r="G99" s="112">
        <v>13.14</v>
      </c>
      <c r="H99" s="112">
        <v>2.37</v>
      </c>
      <c r="I99" s="143" t="s">
        <v>79</v>
      </c>
      <c r="J99" s="112">
        <f>IF(I99="SI", G99-H99,G99)</f>
        <v>13.14</v>
      </c>
      <c r="K99" s="195" t="s">
        <v>80</v>
      </c>
      <c r="L99" s="108">
        <v>2015</v>
      </c>
      <c r="M99" s="108">
        <v>115</v>
      </c>
      <c r="N99" s="109" t="s">
        <v>425</v>
      </c>
      <c r="O99" s="111" t="s">
        <v>187</v>
      </c>
      <c r="P99" s="109" t="s">
        <v>188</v>
      </c>
      <c r="Q99" s="109" t="s">
        <v>188</v>
      </c>
      <c r="R99" s="108" t="s">
        <v>83</v>
      </c>
      <c r="S99" s="111" t="s">
        <v>83</v>
      </c>
      <c r="T99" s="108">
        <v>1010203</v>
      </c>
      <c r="U99" s="108">
        <v>140</v>
      </c>
      <c r="V99" s="108">
        <v>450</v>
      </c>
      <c r="W99" s="108">
        <v>2</v>
      </c>
      <c r="X99" s="113">
        <v>2015</v>
      </c>
      <c r="Y99" s="113">
        <v>84</v>
      </c>
      <c r="Z99" s="113">
        <v>0</v>
      </c>
      <c r="AA99" s="114" t="s">
        <v>211</v>
      </c>
      <c r="AB99" s="108">
        <v>195</v>
      </c>
      <c r="AC99" s="109" t="s">
        <v>211</v>
      </c>
      <c r="AD99" s="196" t="s">
        <v>426</v>
      </c>
      <c r="AE99" s="196" t="s">
        <v>211</v>
      </c>
      <c r="AF99" s="197">
        <f>AE99-AD99</f>
        <v>122</v>
      </c>
      <c r="AG99" s="198">
        <f>IF(AI99="SI", 0,J99)</f>
        <v>13.14</v>
      </c>
      <c r="AH99" s="199">
        <f>AG99*AF99</f>
        <v>1603.0800000000002</v>
      </c>
      <c r="AI99" s="200"/>
    </row>
    <row r="100" spans="1:35">
      <c r="A100" s="108">
        <v>2015</v>
      </c>
      <c r="B100" s="108">
        <v>82</v>
      </c>
      <c r="C100" s="109" t="s">
        <v>211</v>
      </c>
      <c r="D100" s="194" t="s">
        <v>173</v>
      </c>
      <c r="E100" s="109" t="s">
        <v>174</v>
      </c>
      <c r="F100" s="111" t="s">
        <v>427</v>
      </c>
      <c r="G100" s="112">
        <v>32.369999999999997</v>
      </c>
      <c r="H100" s="112">
        <v>6.24</v>
      </c>
      <c r="I100" s="143" t="s">
        <v>79</v>
      </c>
      <c r="J100" s="112">
        <f>IF(I100="SI", G100-H100,G100)</f>
        <v>32.369999999999997</v>
      </c>
      <c r="K100" s="195" t="s">
        <v>80</v>
      </c>
      <c r="L100" s="108">
        <v>2015</v>
      </c>
      <c r="M100" s="108">
        <v>29</v>
      </c>
      <c r="N100" s="109" t="s">
        <v>176</v>
      </c>
      <c r="O100" s="111" t="s">
        <v>171</v>
      </c>
      <c r="P100" s="109" t="s">
        <v>172</v>
      </c>
      <c r="Q100" s="109" t="s">
        <v>80</v>
      </c>
      <c r="R100" s="108" t="s">
        <v>83</v>
      </c>
      <c r="S100" s="111" t="s">
        <v>83</v>
      </c>
      <c r="T100" s="108">
        <v>1010203</v>
      </c>
      <c r="U100" s="108">
        <v>140</v>
      </c>
      <c r="V100" s="108">
        <v>450</v>
      </c>
      <c r="W100" s="108">
        <v>5</v>
      </c>
      <c r="X100" s="113">
        <v>2015</v>
      </c>
      <c r="Y100" s="113">
        <v>85</v>
      </c>
      <c r="Z100" s="113">
        <v>0</v>
      </c>
      <c r="AA100" s="114" t="s">
        <v>211</v>
      </c>
      <c r="AB100" s="108">
        <v>203</v>
      </c>
      <c r="AC100" s="109" t="s">
        <v>211</v>
      </c>
      <c r="AD100" s="196" t="s">
        <v>177</v>
      </c>
      <c r="AE100" s="196" t="s">
        <v>211</v>
      </c>
      <c r="AF100" s="197">
        <f>AE100-AD100</f>
        <v>137</v>
      </c>
      <c r="AG100" s="198">
        <f>IF(AI100="SI", 0,J100)</f>
        <v>32.369999999999997</v>
      </c>
      <c r="AH100" s="199">
        <f>AG100*AF100</f>
        <v>4434.6899999999996</v>
      </c>
      <c r="AI100" s="200"/>
    </row>
    <row r="101" spans="1:35">
      <c r="A101" s="108">
        <v>2015</v>
      </c>
      <c r="B101" s="108">
        <v>83</v>
      </c>
      <c r="C101" s="109" t="s">
        <v>211</v>
      </c>
      <c r="D101" s="194" t="s">
        <v>428</v>
      </c>
      <c r="E101" s="109" t="s">
        <v>416</v>
      </c>
      <c r="F101" s="111" t="s">
        <v>429</v>
      </c>
      <c r="G101" s="112">
        <v>302.58999999999997</v>
      </c>
      <c r="H101" s="112">
        <v>66.569999999999993</v>
      </c>
      <c r="I101" s="143" t="s">
        <v>79</v>
      </c>
      <c r="J101" s="112">
        <f>IF(I101="SI", G101-H101,G101)</f>
        <v>302.58999999999997</v>
      </c>
      <c r="K101" s="195" t="s">
        <v>80</v>
      </c>
      <c r="L101" s="108">
        <v>2015</v>
      </c>
      <c r="M101" s="108">
        <v>385</v>
      </c>
      <c r="N101" s="109" t="s">
        <v>231</v>
      </c>
      <c r="O101" s="111" t="s">
        <v>81</v>
      </c>
      <c r="P101" s="109" t="s">
        <v>82</v>
      </c>
      <c r="Q101" s="109" t="s">
        <v>80</v>
      </c>
      <c r="R101" s="108" t="s">
        <v>83</v>
      </c>
      <c r="S101" s="111" t="s">
        <v>83</v>
      </c>
      <c r="T101" s="108">
        <v>1010203</v>
      </c>
      <c r="U101" s="108">
        <v>140</v>
      </c>
      <c r="V101" s="108">
        <v>450</v>
      </c>
      <c r="W101" s="108">
        <v>2</v>
      </c>
      <c r="X101" s="113">
        <v>2015</v>
      </c>
      <c r="Y101" s="113">
        <v>86</v>
      </c>
      <c r="Z101" s="113">
        <v>0</v>
      </c>
      <c r="AA101" s="114" t="s">
        <v>211</v>
      </c>
      <c r="AB101" s="108">
        <v>200</v>
      </c>
      <c r="AC101" s="109" t="s">
        <v>211</v>
      </c>
      <c r="AD101" s="196" t="s">
        <v>234</v>
      </c>
      <c r="AE101" s="196" t="s">
        <v>211</v>
      </c>
      <c r="AF101" s="197">
        <f>AE101-AD101</f>
        <v>67</v>
      </c>
      <c r="AG101" s="198">
        <f>IF(AI101="SI", 0,J101)</f>
        <v>302.58999999999997</v>
      </c>
      <c r="AH101" s="199">
        <f>AG101*AF101</f>
        <v>20273.53</v>
      </c>
      <c r="AI101" s="200"/>
    </row>
    <row r="102" spans="1:35">
      <c r="A102" s="108">
        <v>2015</v>
      </c>
      <c r="B102" s="108">
        <v>84</v>
      </c>
      <c r="C102" s="109" t="s">
        <v>211</v>
      </c>
      <c r="D102" s="194" t="s">
        <v>430</v>
      </c>
      <c r="E102" s="109" t="s">
        <v>426</v>
      </c>
      <c r="F102" s="111" t="s">
        <v>431</v>
      </c>
      <c r="G102" s="112">
        <v>31</v>
      </c>
      <c r="H102" s="112">
        <v>5.6</v>
      </c>
      <c r="I102" s="143" t="s">
        <v>79</v>
      </c>
      <c r="J102" s="112">
        <f>IF(I102="SI", G102-H102,G102)</f>
        <v>31</v>
      </c>
      <c r="K102" s="195" t="s">
        <v>80</v>
      </c>
      <c r="L102" s="108">
        <v>2015</v>
      </c>
      <c r="M102" s="108">
        <v>346</v>
      </c>
      <c r="N102" s="109" t="s">
        <v>416</v>
      </c>
      <c r="O102" s="111" t="s">
        <v>312</v>
      </c>
      <c r="P102" s="109" t="s">
        <v>313</v>
      </c>
      <c r="Q102" s="109" t="s">
        <v>80</v>
      </c>
      <c r="R102" s="108" t="s">
        <v>83</v>
      </c>
      <c r="S102" s="111" t="s">
        <v>83</v>
      </c>
      <c r="T102" s="108">
        <v>1010203</v>
      </c>
      <c r="U102" s="108">
        <v>140</v>
      </c>
      <c r="V102" s="108">
        <v>450</v>
      </c>
      <c r="W102" s="108">
        <v>4</v>
      </c>
      <c r="X102" s="113">
        <v>2015</v>
      </c>
      <c r="Y102" s="113">
        <v>87</v>
      </c>
      <c r="Z102" s="113">
        <v>0</v>
      </c>
      <c r="AA102" s="114" t="s">
        <v>211</v>
      </c>
      <c r="AB102" s="108">
        <v>197</v>
      </c>
      <c r="AC102" s="109" t="s">
        <v>211</v>
      </c>
      <c r="AD102" s="196" t="s">
        <v>419</v>
      </c>
      <c r="AE102" s="196" t="s">
        <v>211</v>
      </c>
      <c r="AF102" s="197">
        <f>AE102-AD102</f>
        <v>73</v>
      </c>
      <c r="AG102" s="198">
        <f>IF(AI102="SI", 0,J102)</f>
        <v>31</v>
      </c>
      <c r="AH102" s="199">
        <f>AG102*AF102</f>
        <v>2263</v>
      </c>
      <c r="AI102" s="200"/>
    </row>
    <row r="103" spans="1:35">
      <c r="A103" s="108">
        <v>2015</v>
      </c>
      <c r="B103" s="108">
        <v>87</v>
      </c>
      <c r="C103" s="109" t="s">
        <v>432</v>
      </c>
      <c r="D103" s="194" t="s">
        <v>433</v>
      </c>
      <c r="E103" s="109" t="s">
        <v>434</v>
      </c>
      <c r="F103" s="111" t="s">
        <v>435</v>
      </c>
      <c r="G103" s="112">
        <v>487.54</v>
      </c>
      <c r="H103" s="112">
        <v>48.75</v>
      </c>
      <c r="I103" s="143" t="s">
        <v>79</v>
      </c>
      <c r="J103" s="112">
        <f>IF(I103="SI", G103-H103,G103)</f>
        <v>487.54</v>
      </c>
      <c r="K103" s="195" t="s">
        <v>80</v>
      </c>
      <c r="L103" s="108">
        <v>2015</v>
      </c>
      <c r="M103" s="108">
        <v>294</v>
      </c>
      <c r="N103" s="109" t="s">
        <v>93</v>
      </c>
      <c r="O103" s="111" t="s">
        <v>163</v>
      </c>
      <c r="P103" s="109" t="s">
        <v>164</v>
      </c>
      <c r="Q103" s="109" t="s">
        <v>80</v>
      </c>
      <c r="R103" s="108" t="s">
        <v>83</v>
      </c>
      <c r="S103" s="111" t="s">
        <v>83</v>
      </c>
      <c r="T103" s="108">
        <v>1010203</v>
      </c>
      <c r="U103" s="108">
        <v>140</v>
      </c>
      <c r="V103" s="108">
        <v>450</v>
      </c>
      <c r="W103" s="108">
        <v>6</v>
      </c>
      <c r="X103" s="113">
        <v>2015</v>
      </c>
      <c r="Y103" s="113">
        <v>93</v>
      </c>
      <c r="Z103" s="113">
        <v>0</v>
      </c>
      <c r="AA103" s="114" t="s">
        <v>80</v>
      </c>
      <c r="AB103" s="108">
        <v>216</v>
      </c>
      <c r="AC103" s="109" t="s">
        <v>432</v>
      </c>
      <c r="AD103" s="196" t="s">
        <v>146</v>
      </c>
      <c r="AE103" s="196" t="s">
        <v>432</v>
      </c>
      <c r="AF103" s="197">
        <f>AE103-AD103</f>
        <v>116</v>
      </c>
      <c r="AG103" s="198">
        <f>IF(AI103="SI", 0,J103)</f>
        <v>487.54</v>
      </c>
      <c r="AH103" s="199">
        <f>AG103*AF103</f>
        <v>56554.64</v>
      </c>
      <c r="AI103" s="200"/>
    </row>
    <row r="104" spans="1:35">
      <c r="A104" s="108">
        <v>2015</v>
      </c>
      <c r="B104" s="108">
        <v>89</v>
      </c>
      <c r="C104" s="109" t="s">
        <v>432</v>
      </c>
      <c r="D104" s="194" t="s">
        <v>436</v>
      </c>
      <c r="E104" s="109" t="s">
        <v>211</v>
      </c>
      <c r="F104" s="111" t="s">
        <v>437</v>
      </c>
      <c r="G104" s="112">
        <v>256</v>
      </c>
      <c r="H104" s="112">
        <v>46.16</v>
      </c>
      <c r="I104" s="143" t="s">
        <v>79</v>
      </c>
      <c r="J104" s="112">
        <f>IF(I104="SI", G104-H104,G104)</f>
        <v>256</v>
      </c>
      <c r="K104" s="195" t="s">
        <v>116</v>
      </c>
      <c r="L104" s="108">
        <v>2015</v>
      </c>
      <c r="M104" s="108">
        <v>1044</v>
      </c>
      <c r="N104" s="109" t="s">
        <v>438</v>
      </c>
      <c r="O104" s="111" t="s">
        <v>117</v>
      </c>
      <c r="P104" s="109" t="s">
        <v>118</v>
      </c>
      <c r="Q104" s="109" t="s">
        <v>80</v>
      </c>
      <c r="R104" s="108" t="s">
        <v>83</v>
      </c>
      <c r="S104" s="111" t="s">
        <v>83</v>
      </c>
      <c r="T104" s="108">
        <v>1010203</v>
      </c>
      <c r="U104" s="108">
        <v>140</v>
      </c>
      <c r="V104" s="108">
        <v>450</v>
      </c>
      <c r="W104" s="108">
        <v>2</v>
      </c>
      <c r="X104" s="113">
        <v>2015</v>
      </c>
      <c r="Y104" s="113">
        <v>96</v>
      </c>
      <c r="Z104" s="113">
        <v>0</v>
      </c>
      <c r="AA104" s="114" t="s">
        <v>347</v>
      </c>
      <c r="AB104" s="108">
        <v>244</v>
      </c>
      <c r="AC104" s="109" t="s">
        <v>348</v>
      </c>
      <c r="AD104" s="196" t="s">
        <v>211</v>
      </c>
      <c r="AE104" s="196" t="s">
        <v>348</v>
      </c>
      <c r="AF104" s="197">
        <f>AE104-AD104</f>
        <v>51</v>
      </c>
      <c r="AG104" s="198">
        <f>IF(AI104="SI", 0,J104)</f>
        <v>256</v>
      </c>
      <c r="AH104" s="199">
        <f>AG104*AF104</f>
        <v>13056</v>
      </c>
      <c r="AI104" s="200"/>
    </row>
    <row r="105" spans="1:35">
      <c r="A105" s="108">
        <v>2015</v>
      </c>
      <c r="B105" s="108">
        <v>90</v>
      </c>
      <c r="C105" s="109" t="s">
        <v>432</v>
      </c>
      <c r="D105" s="194" t="s">
        <v>439</v>
      </c>
      <c r="E105" s="109" t="s">
        <v>282</v>
      </c>
      <c r="F105" s="111" t="s">
        <v>440</v>
      </c>
      <c r="G105" s="112">
        <v>305</v>
      </c>
      <c r="H105" s="112">
        <v>55</v>
      </c>
      <c r="I105" s="143" t="s">
        <v>79</v>
      </c>
      <c r="J105" s="112">
        <f>IF(I105="SI", G105-H105,G105)</f>
        <v>305</v>
      </c>
      <c r="K105" s="195" t="s">
        <v>441</v>
      </c>
      <c r="L105" s="108">
        <v>2015</v>
      </c>
      <c r="M105" s="108">
        <v>1030</v>
      </c>
      <c r="N105" s="109" t="s">
        <v>438</v>
      </c>
      <c r="O105" s="111" t="s">
        <v>442</v>
      </c>
      <c r="P105" s="109" t="s">
        <v>443</v>
      </c>
      <c r="Q105" s="109" t="s">
        <v>80</v>
      </c>
      <c r="R105" s="108" t="s">
        <v>83</v>
      </c>
      <c r="S105" s="111" t="s">
        <v>83</v>
      </c>
      <c r="T105" s="108">
        <v>1010203</v>
      </c>
      <c r="U105" s="108">
        <v>140</v>
      </c>
      <c r="V105" s="108">
        <v>450</v>
      </c>
      <c r="W105" s="108">
        <v>2</v>
      </c>
      <c r="X105" s="113">
        <v>2015</v>
      </c>
      <c r="Y105" s="113">
        <v>53</v>
      </c>
      <c r="Z105" s="113">
        <v>0</v>
      </c>
      <c r="AA105" s="114" t="s">
        <v>347</v>
      </c>
      <c r="AB105" s="108">
        <v>245</v>
      </c>
      <c r="AC105" s="109" t="s">
        <v>348</v>
      </c>
      <c r="AD105" s="196" t="s">
        <v>444</v>
      </c>
      <c r="AE105" s="196" t="s">
        <v>348</v>
      </c>
      <c r="AF105" s="197">
        <f>AE105-AD105</f>
        <v>20</v>
      </c>
      <c r="AG105" s="198">
        <f>IF(AI105="SI", 0,J105)</f>
        <v>305</v>
      </c>
      <c r="AH105" s="199">
        <f>AG105*AF105</f>
        <v>6100</v>
      </c>
      <c r="AI105" s="200"/>
    </row>
    <row r="106" spans="1:35">
      <c r="A106" s="108">
        <v>2015</v>
      </c>
      <c r="B106" s="108">
        <v>91</v>
      </c>
      <c r="C106" s="109" t="s">
        <v>432</v>
      </c>
      <c r="D106" s="194" t="s">
        <v>445</v>
      </c>
      <c r="E106" s="109" t="s">
        <v>211</v>
      </c>
      <c r="F106" s="111"/>
      <c r="G106" s="112">
        <v>1312.47</v>
      </c>
      <c r="H106" s="112">
        <v>250.27</v>
      </c>
      <c r="I106" s="143" t="s">
        <v>79</v>
      </c>
      <c r="J106" s="112">
        <f>IF(I106="SI", G106-H106,G106)</f>
        <v>1312.47</v>
      </c>
      <c r="K106" s="195" t="s">
        <v>80</v>
      </c>
      <c r="L106" s="108">
        <v>2015</v>
      </c>
      <c r="M106" s="108">
        <v>1000</v>
      </c>
      <c r="N106" s="109" t="s">
        <v>446</v>
      </c>
      <c r="O106" s="111" t="s">
        <v>180</v>
      </c>
      <c r="P106" s="109" t="s">
        <v>181</v>
      </c>
      <c r="Q106" s="109" t="s">
        <v>80</v>
      </c>
      <c r="R106" s="108" t="s">
        <v>83</v>
      </c>
      <c r="S106" s="111" t="s">
        <v>83</v>
      </c>
      <c r="T106" s="108">
        <v>1010203</v>
      </c>
      <c r="U106" s="108">
        <v>140</v>
      </c>
      <c r="V106" s="108">
        <v>450</v>
      </c>
      <c r="W106" s="108">
        <v>5</v>
      </c>
      <c r="X106" s="113">
        <v>2015</v>
      </c>
      <c r="Y106" s="113">
        <v>97</v>
      </c>
      <c r="Z106" s="113">
        <v>0</v>
      </c>
      <c r="AA106" s="114" t="s">
        <v>347</v>
      </c>
      <c r="AB106" s="108">
        <v>246</v>
      </c>
      <c r="AC106" s="109" t="s">
        <v>348</v>
      </c>
      <c r="AD106" s="196" t="s">
        <v>432</v>
      </c>
      <c r="AE106" s="196" t="s">
        <v>348</v>
      </c>
      <c r="AF106" s="197">
        <f>AE106-AD106</f>
        <v>21</v>
      </c>
      <c r="AG106" s="198">
        <f>IF(AI106="SI", 0,J106)</f>
        <v>1312.47</v>
      </c>
      <c r="AH106" s="199">
        <f>AG106*AF106</f>
        <v>27561.87</v>
      </c>
      <c r="AI106" s="200"/>
    </row>
    <row r="107" spans="1:35">
      <c r="A107" s="108">
        <v>2015</v>
      </c>
      <c r="B107" s="108">
        <v>92</v>
      </c>
      <c r="C107" s="109" t="s">
        <v>432</v>
      </c>
      <c r="D107" s="194" t="s">
        <v>447</v>
      </c>
      <c r="E107" s="109" t="s">
        <v>448</v>
      </c>
      <c r="F107" s="111"/>
      <c r="G107" s="112">
        <v>22.42</v>
      </c>
      <c r="H107" s="112">
        <v>3.9</v>
      </c>
      <c r="I107" s="143" t="s">
        <v>79</v>
      </c>
      <c r="J107" s="112">
        <f>IF(I107="SI", G107-H107,G107)</f>
        <v>22.42</v>
      </c>
      <c r="K107" s="195" t="s">
        <v>80</v>
      </c>
      <c r="L107" s="108">
        <v>2015</v>
      </c>
      <c r="M107" s="108">
        <v>1002</v>
      </c>
      <c r="N107" s="109" t="s">
        <v>446</v>
      </c>
      <c r="O107" s="111" t="s">
        <v>187</v>
      </c>
      <c r="P107" s="109" t="s">
        <v>188</v>
      </c>
      <c r="Q107" s="109" t="s">
        <v>188</v>
      </c>
      <c r="R107" s="108" t="s">
        <v>83</v>
      </c>
      <c r="S107" s="111" t="s">
        <v>83</v>
      </c>
      <c r="T107" s="108">
        <v>1010203</v>
      </c>
      <c r="U107" s="108">
        <v>140</v>
      </c>
      <c r="V107" s="108">
        <v>450</v>
      </c>
      <c r="W107" s="108">
        <v>2</v>
      </c>
      <c r="X107" s="113">
        <v>2015</v>
      </c>
      <c r="Y107" s="113">
        <v>98</v>
      </c>
      <c r="Z107" s="113">
        <v>0</v>
      </c>
      <c r="AA107" s="114" t="s">
        <v>347</v>
      </c>
      <c r="AB107" s="108">
        <v>248</v>
      </c>
      <c r="AC107" s="109" t="s">
        <v>348</v>
      </c>
      <c r="AD107" s="196" t="s">
        <v>449</v>
      </c>
      <c r="AE107" s="196" t="s">
        <v>348</v>
      </c>
      <c r="AF107" s="197">
        <f>AE107-AD107</f>
        <v>13</v>
      </c>
      <c r="AG107" s="198">
        <f>IF(AI107="SI", 0,J107)</f>
        <v>22.42</v>
      </c>
      <c r="AH107" s="199">
        <f>AG107*AF107</f>
        <v>291.46000000000004</v>
      </c>
      <c r="AI107" s="200"/>
    </row>
    <row r="108" spans="1:35">
      <c r="A108" s="108">
        <v>2015</v>
      </c>
      <c r="B108" s="108">
        <v>93</v>
      </c>
      <c r="C108" s="109" t="s">
        <v>432</v>
      </c>
      <c r="D108" s="194" t="s">
        <v>450</v>
      </c>
      <c r="E108" s="109" t="s">
        <v>211</v>
      </c>
      <c r="F108" s="111" t="s">
        <v>367</v>
      </c>
      <c r="G108" s="112">
        <v>36.6</v>
      </c>
      <c r="H108" s="112">
        <v>6.6</v>
      </c>
      <c r="I108" s="143" t="s">
        <v>79</v>
      </c>
      <c r="J108" s="112">
        <f>IF(I108="SI", G108-H108,G108)</f>
        <v>36.6</v>
      </c>
      <c r="K108" s="195" t="s">
        <v>368</v>
      </c>
      <c r="L108" s="108">
        <v>2015</v>
      </c>
      <c r="M108" s="108">
        <v>959</v>
      </c>
      <c r="N108" s="109" t="s">
        <v>451</v>
      </c>
      <c r="O108" s="111" t="s">
        <v>312</v>
      </c>
      <c r="P108" s="109" t="s">
        <v>313</v>
      </c>
      <c r="Q108" s="109" t="s">
        <v>80</v>
      </c>
      <c r="R108" s="108" t="s">
        <v>83</v>
      </c>
      <c r="S108" s="111" t="s">
        <v>83</v>
      </c>
      <c r="T108" s="108">
        <v>1010203</v>
      </c>
      <c r="U108" s="108">
        <v>140</v>
      </c>
      <c r="V108" s="108">
        <v>450</v>
      </c>
      <c r="W108" s="108">
        <v>4</v>
      </c>
      <c r="X108" s="113">
        <v>2015</v>
      </c>
      <c r="Y108" s="113">
        <v>99</v>
      </c>
      <c r="Z108" s="113">
        <v>0</v>
      </c>
      <c r="AA108" s="114" t="s">
        <v>347</v>
      </c>
      <c r="AB108" s="108">
        <v>249</v>
      </c>
      <c r="AC108" s="109" t="s">
        <v>348</v>
      </c>
      <c r="AD108" s="196" t="s">
        <v>444</v>
      </c>
      <c r="AE108" s="196" t="s">
        <v>348</v>
      </c>
      <c r="AF108" s="197">
        <f>AE108-AD108</f>
        <v>20</v>
      </c>
      <c r="AG108" s="198">
        <f>IF(AI108="SI", 0,J108)</f>
        <v>36.6</v>
      </c>
      <c r="AH108" s="199">
        <f>AG108*AF108</f>
        <v>732</v>
      </c>
      <c r="AI108" s="200"/>
    </row>
    <row r="109" spans="1:35">
      <c r="A109" s="108">
        <v>2015</v>
      </c>
      <c r="B109" s="108">
        <v>94</v>
      </c>
      <c r="C109" s="109" t="s">
        <v>432</v>
      </c>
      <c r="D109" s="194" t="s">
        <v>452</v>
      </c>
      <c r="E109" s="109" t="s">
        <v>351</v>
      </c>
      <c r="F109" s="111"/>
      <c r="G109" s="112">
        <v>94.86</v>
      </c>
      <c r="H109" s="112">
        <v>17.11</v>
      </c>
      <c r="I109" s="143" t="s">
        <v>79</v>
      </c>
      <c r="J109" s="112">
        <f>IF(I109="SI", G109-H109,G109)</f>
        <v>94.86</v>
      </c>
      <c r="K109" s="195" t="s">
        <v>123</v>
      </c>
      <c r="L109" s="108">
        <v>2015</v>
      </c>
      <c r="M109" s="108">
        <v>650</v>
      </c>
      <c r="N109" s="109" t="s">
        <v>359</v>
      </c>
      <c r="O109" s="111" t="s">
        <v>453</v>
      </c>
      <c r="P109" s="109" t="s">
        <v>127</v>
      </c>
      <c r="Q109" s="109" t="s">
        <v>80</v>
      </c>
      <c r="R109" s="108" t="s">
        <v>83</v>
      </c>
      <c r="S109" s="111" t="s">
        <v>83</v>
      </c>
      <c r="T109" s="108">
        <v>1080203</v>
      </c>
      <c r="U109" s="108">
        <v>2890</v>
      </c>
      <c r="V109" s="108">
        <v>7430</v>
      </c>
      <c r="W109" s="108">
        <v>99</v>
      </c>
      <c r="X109" s="113">
        <v>2015</v>
      </c>
      <c r="Y109" s="113">
        <v>100</v>
      </c>
      <c r="Z109" s="113">
        <v>0</v>
      </c>
      <c r="AA109" s="114" t="s">
        <v>347</v>
      </c>
      <c r="AB109" s="108">
        <v>268</v>
      </c>
      <c r="AC109" s="109" t="s">
        <v>348</v>
      </c>
      <c r="AD109" s="196" t="s">
        <v>454</v>
      </c>
      <c r="AE109" s="196" t="s">
        <v>348</v>
      </c>
      <c r="AF109" s="197">
        <f>AE109-AD109</f>
        <v>62</v>
      </c>
      <c r="AG109" s="198">
        <f>IF(AI109="SI", 0,J109)</f>
        <v>94.86</v>
      </c>
      <c r="AH109" s="199">
        <f>AG109*AF109</f>
        <v>5881.32</v>
      </c>
      <c r="AI109" s="200"/>
    </row>
    <row r="110" spans="1:35">
      <c r="A110" s="108">
        <v>2015</v>
      </c>
      <c r="B110" s="108">
        <v>95</v>
      </c>
      <c r="C110" s="109" t="s">
        <v>432</v>
      </c>
      <c r="D110" s="194" t="s">
        <v>455</v>
      </c>
      <c r="E110" s="109" t="s">
        <v>360</v>
      </c>
      <c r="F110" s="111"/>
      <c r="G110" s="112">
        <v>94.86</v>
      </c>
      <c r="H110" s="112">
        <v>17.11</v>
      </c>
      <c r="I110" s="143" t="s">
        <v>79</v>
      </c>
      <c r="J110" s="112">
        <f>IF(I110="SI", G110-H110,G110)</f>
        <v>94.86</v>
      </c>
      <c r="K110" s="195" t="s">
        <v>123</v>
      </c>
      <c r="L110" s="108">
        <v>2015</v>
      </c>
      <c r="M110" s="108">
        <v>835</v>
      </c>
      <c r="N110" s="109" t="s">
        <v>282</v>
      </c>
      <c r="O110" s="111" t="s">
        <v>453</v>
      </c>
      <c r="P110" s="109" t="s">
        <v>127</v>
      </c>
      <c r="Q110" s="109" t="s">
        <v>80</v>
      </c>
      <c r="R110" s="108" t="s">
        <v>83</v>
      </c>
      <c r="S110" s="111" t="s">
        <v>83</v>
      </c>
      <c r="T110" s="108">
        <v>1080203</v>
      </c>
      <c r="U110" s="108">
        <v>2890</v>
      </c>
      <c r="V110" s="108">
        <v>7430</v>
      </c>
      <c r="W110" s="108">
        <v>99</v>
      </c>
      <c r="X110" s="113">
        <v>2015</v>
      </c>
      <c r="Y110" s="113">
        <v>101</v>
      </c>
      <c r="Z110" s="113">
        <v>0</v>
      </c>
      <c r="AA110" s="114" t="s">
        <v>347</v>
      </c>
      <c r="AB110" s="108">
        <v>269</v>
      </c>
      <c r="AC110" s="109" t="s">
        <v>348</v>
      </c>
      <c r="AD110" s="196" t="s">
        <v>456</v>
      </c>
      <c r="AE110" s="196" t="s">
        <v>348</v>
      </c>
      <c r="AF110" s="197">
        <f>AE110-AD110</f>
        <v>31</v>
      </c>
      <c r="AG110" s="198">
        <f>IF(AI110="SI", 0,J110)</f>
        <v>94.86</v>
      </c>
      <c r="AH110" s="199">
        <f>AG110*AF110</f>
        <v>2940.66</v>
      </c>
      <c r="AI110" s="200"/>
    </row>
    <row r="111" spans="1:35">
      <c r="A111" s="108">
        <v>2015</v>
      </c>
      <c r="B111" s="108">
        <v>96</v>
      </c>
      <c r="C111" s="109" t="s">
        <v>432</v>
      </c>
      <c r="D111" s="194" t="s">
        <v>457</v>
      </c>
      <c r="E111" s="109" t="s">
        <v>211</v>
      </c>
      <c r="F111" s="111"/>
      <c r="G111" s="112">
        <v>94.86</v>
      </c>
      <c r="H111" s="112">
        <v>17.11</v>
      </c>
      <c r="I111" s="143" t="s">
        <v>79</v>
      </c>
      <c r="J111" s="112">
        <f>IF(I111="SI", G111-H111,G111)</f>
        <v>94.86</v>
      </c>
      <c r="K111" s="195" t="s">
        <v>123</v>
      </c>
      <c r="L111" s="108">
        <v>2015</v>
      </c>
      <c r="M111" s="108">
        <v>973</v>
      </c>
      <c r="N111" s="109" t="s">
        <v>451</v>
      </c>
      <c r="O111" s="111" t="s">
        <v>453</v>
      </c>
      <c r="P111" s="109" t="s">
        <v>127</v>
      </c>
      <c r="Q111" s="109" t="s">
        <v>80</v>
      </c>
      <c r="R111" s="108" t="s">
        <v>83</v>
      </c>
      <c r="S111" s="111" t="s">
        <v>83</v>
      </c>
      <c r="T111" s="108">
        <v>1080203</v>
      </c>
      <c r="U111" s="108">
        <v>2890</v>
      </c>
      <c r="V111" s="108">
        <v>7430</v>
      </c>
      <c r="W111" s="108">
        <v>99</v>
      </c>
      <c r="X111" s="113">
        <v>2015</v>
      </c>
      <c r="Y111" s="113">
        <v>102</v>
      </c>
      <c r="Z111" s="113">
        <v>0</v>
      </c>
      <c r="AA111" s="114" t="s">
        <v>347</v>
      </c>
      <c r="AB111" s="108">
        <v>270</v>
      </c>
      <c r="AC111" s="109" t="s">
        <v>348</v>
      </c>
      <c r="AD111" s="196" t="s">
        <v>347</v>
      </c>
      <c r="AE111" s="196" t="s">
        <v>348</v>
      </c>
      <c r="AF111" s="197">
        <f>AE111-AD111</f>
        <v>1</v>
      </c>
      <c r="AG111" s="198">
        <f>IF(AI111="SI", 0,J111)</f>
        <v>94.86</v>
      </c>
      <c r="AH111" s="199">
        <f>AG111*AF111</f>
        <v>94.86</v>
      </c>
      <c r="AI111" s="200"/>
    </row>
    <row r="112" spans="1:35">
      <c r="A112" s="108">
        <v>2015</v>
      </c>
      <c r="B112" s="108">
        <v>97</v>
      </c>
      <c r="C112" s="109" t="s">
        <v>432</v>
      </c>
      <c r="D112" s="194" t="s">
        <v>458</v>
      </c>
      <c r="E112" s="109" t="s">
        <v>459</v>
      </c>
      <c r="F112" s="111"/>
      <c r="G112" s="112">
        <v>71</v>
      </c>
      <c r="H112" s="112">
        <v>12.87</v>
      </c>
      <c r="I112" s="143" t="s">
        <v>79</v>
      </c>
      <c r="J112" s="112">
        <f>IF(I112="SI", G112-H112,G112)</f>
        <v>71</v>
      </c>
      <c r="K112" s="195" t="s">
        <v>80</v>
      </c>
      <c r="L112" s="108">
        <v>2015</v>
      </c>
      <c r="M112" s="108">
        <v>1065</v>
      </c>
      <c r="N112" s="109" t="s">
        <v>460</v>
      </c>
      <c r="O112" s="111" t="s">
        <v>345</v>
      </c>
      <c r="P112" s="109" t="s">
        <v>346</v>
      </c>
      <c r="Q112" s="109" t="s">
        <v>80</v>
      </c>
      <c r="R112" s="108" t="s">
        <v>83</v>
      </c>
      <c r="S112" s="111" t="s">
        <v>83</v>
      </c>
      <c r="T112" s="108">
        <v>1010203</v>
      </c>
      <c r="U112" s="108">
        <v>140</v>
      </c>
      <c r="V112" s="108">
        <v>450</v>
      </c>
      <c r="W112" s="108">
        <v>4</v>
      </c>
      <c r="X112" s="113">
        <v>2015</v>
      </c>
      <c r="Y112" s="113">
        <v>103</v>
      </c>
      <c r="Z112" s="113">
        <v>0</v>
      </c>
      <c r="AA112" s="114" t="s">
        <v>347</v>
      </c>
      <c r="AB112" s="108">
        <v>273</v>
      </c>
      <c r="AC112" s="109" t="s">
        <v>348</v>
      </c>
      <c r="AD112" s="196" t="s">
        <v>461</v>
      </c>
      <c r="AE112" s="196" t="s">
        <v>348</v>
      </c>
      <c r="AF112" s="197">
        <f>AE112-AD112</f>
        <v>3</v>
      </c>
      <c r="AG112" s="198">
        <f>IF(AI112="SI", 0,J112)</f>
        <v>71</v>
      </c>
      <c r="AH112" s="199">
        <f>AG112*AF112</f>
        <v>213</v>
      </c>
      <c r="AI112" s="200"/>
    </row>
    <row r="113" spans="1:35">
      <c r="A113" s="108">
        <v>2015</v>
      </c>
      <c r="B113" s="108">
        <v>98</v>
      </c>
      <c r="C113" s="109" t="s">
        <v>432</v>
      </c>
      <c r="D113" s="194" t="s">
        <v>462</v>
      </c>
      <c r="E113" s="109" t="s">
        <v>463</v>
      </c>
      <c r="F113" s="111" t="s">
        <v>464</v>
      </c>
      <c r="G113" s="112">
        <v>489.83</v>
      </c>
      <c r="H113" s="112">
        <v>88.33</v>
      </c>
      <c r="I113" s="143" t="s">
        <v>79</v>
      </c>
      <c r="J113" s="112">
        <f>IF(I113="SI", G113-H113,G113)</f>
        <v>489.83</v>
      </c>
      <c r="K113" s="195" t="s">
        <v>80</v>
      </c>
      <c r="L113" s="108">
        <v>2015</v>
      </c>
      <c r="M113" s="108">
        <v>1043</v>
      </c>
      <c r="N113" s="109" t="s">
        <v>438</v>
      </c>
      <c r="O113" s="111" t="s">
        <v>465</v>
      </c>
      <c r="P113" s="109" t="s">
        <v>466</v>
      </c>
      <c r="Q113" s="109" t="s">
        <v>466</v>
      </c>
      <c r="R113" s="108" t="s">
        <v>83</v>
      </c>
      <c r="S113" s="111" t="s">
        <v>83</v>
      </c>
      <c r="T113" s="108">
        <v>1010203</v>
      </c>
      <c r="U113" s="108">
        <v>140</v>
      </c>
      <c r="V113" s="108">
        <v>450</v>
      </c>
      <c r="W113" s="108">
        <v>2</v>
      </c>
      <c r="X113" s="113">
        <v>2015</v>
      </c>
      <c r="Y113" s="113">
        <v>104</v>
      </c>
      <c r="Z113" s="113">
        <v>0</v>
      </c>
      <c r="AA113" s="114" t="s">
        <v>347</v>
      </c>
      <c r="AB113" s="108">
        <v>258</v>
      </c>
      <c r="AC113" s="109" t="s">
        <v>348</v>
      </c>
      <c r="AD113" s="196" t="s">
        <v>467</v>
      </c>
      <c r="AE113" s="196" t="s">
        <v>348</v>
      </c>
      <c r="AF113" s="197">
        <f>AE113-AD113</f>
        <v>5</v>
      </c>
      <c r="AG113" s="198">
        <f>IF(AI113="SI", 0,J113)</f>
        <v>489.83</v>
      </c>
      <c r="AH113" s="199">
        <f>AG113*AF113</f>
        <v>2449.15</v>
      </c>
      <c r="AI113" s="200"/>
    </row>
    <row r="114" spans="1:35">
      <c r="A114" s="108">
        <v>2015</v>
      </c>
      <c r="B114" s="108">
        <v>99</v>
      </c>
      <c r="C114" s="109" t="s">
        <v>432</v>
      </c>
      <c r="D114" s="194" t="s">
        <v>468</v>
      </c>
      <c r="E114" s="109" t="s">
        <v>283</v>
      </c>
      <c r="F114" s="111" t="s">
        <v>469</v>
      </c>
      <c r="G114" s="112">
        <v>1763.56</v>
      </c>
      <c r="H114" s="112">
        <v>179.96</v>
      </c>
      <c r="I114" s="143" t="s">
        <v>79</v>
      </c>
      <c r="J114" s="112">
        <f>IF(I114="SI", G114-H114,G114)</f>
        <v>1763.56</v>
      </c>
      <c r="K114" s="195" t="s">
        <v>470</v>
      </c>
      <c r="L114" s="108">
        <v>2015</v>
      </c>
      <c r="M114" s="108">
        <v>1036</v>
      </c>
      <c r="N114" s="109" t="s">
        <v>438</v>
      </c>
      <c r="O114" s="111" t="s">
        <v>471</v>
      </c>
      <c r="P114" s="109" t="s">
        <v>472</v>
      </c>
      <c r="Q114" s="109" t="s">
        <v>473</v>
      </c>
      <c r="R114" s="108" t="s">
        <v>83</v>
      </c>
      <c r="S114" s="111" t="s">
        <v>83</v>
      </c>
      <c r="T114" s="108">
        <v>1090602</v>
      </c>
      <c r="U114" s="108">
        <v>3650</v>
      </c>
      <c r="V114" s="108">
        <v>5815</v>
      </c>
      <c r="W114" s="108">
        <v>99</v>
      </c>
      <c r="X114" s="113">
        <v>2015</v>
      </c>
      <c r="Y114" s="113">
        <v>105</v>
      </c>
      <c r="Z114" s="113">
        <v>0</v>
      </c>
      <c r="AA114" s="114" t="s">
        <v>347</v>
      </c>
      <c r="AB114" s="108">
        <v>259</v>
      </c>
      <c r="AC114" s="109" t="s">
        <v>348</v>
      </c>
      <c r="AD114" s="196" t="s">
        <v>467</v>
      </c>
      <c r="AE114" s="196" t="s">
        <v>348</v>
      </c>
      <c r="AF114" s="197">
        <f>AE114-AD114</f>
        <v>5</v>
      </c>
      <c r="AG114" s="198">
        <f>IF(AI114="SI", 0,J114)</f>
        <v>1763.56</v>
      </c>
      <c r="AH114" s="199">
        <f>AG114*AF114</f>
        <v>8817.7999999999993</v>
      </c>
      <c r="AI114" s="200"/>
    </row>
    <row r="115" spans="1:35">
      <c r="A115" s="108">
        <v>2015</v>
      </c>
      <c r="B115" s="108">
        <v>100</v>
      </c>
      <c r="C115" s="109" t="s">
        <v>432</v>
      </c>
      <c r="D115" s="194" t="s">
        <v>474</v>
      </c>
      <c r="E115" s="109" t="s">
        <v>211</v>
      </c>
      <c r="F115" s="111" t="s">
        <v>475</v>
      </c>
      <c r="G115" s="112">
        <v>427</v>
      </c>
      <c r="H115" s="112">
        <v>77</v>
      </c>
      <c r="I115" s="143" t="s">
        <v>79</v>
      </c>
      <c r="J115" s="112">
        <f>IF(I115="SI", G115-H115,G115)</f>
        <v>427</v>
      </c>
      <c r="K115" s="195" t="s">
        <v>80</v>
      </c>
      <c r="L115" s="108">
        <v>2015</v>
      </c>
      <c r="M115" s="108">
        <v>998</v>
      </c>
      <c r="N115" s="109" t="s">
        <v>446</v>
      </c>
      <c r="O115" s="111" t="s">
        <v>317</v>
      </c>
      <c r="P115" s="109" t="s">
        <v>318</v>
      </c>
      <c r="Q115" s="109" t="s">
        <v>80</v>
      </c>
      <c r="R115" s="108" t="s">
        <v>83</v>
      </c>
      <c r="S115" s="111" t="s">
        <v>83</v>
      </c>
      <c r="T115" s="108">
        <v>1010203</v>
      </c>
      <c r="U115" s="108">
        <v>140</v>
      </c>
      <c r="V115" s="108">
        <v>450</v>
      </c>
      <c r="W115" s="108">
        <v>2</v>
      </c>
      <c r="X115" s="113">
        <v>2015</v>
      </c>
      <c r="Y115" s="113">
        <v>106</v>
      </c>
      <c r="Z115" s="113">
        <v>0</v>
      </c>
      <c r="AA115" s="114" t="s">
        <v>347</v>
      </c>
      <c r="AB115" s="108">
        <v>262</v>
      </c>
      <c r="AC115" s="109" t="s">
        <v>348</v>
      </c>
      <c r="AD115" s="196" t="s">
        <v>444</v>
      </c>
      <c r="AE115" s="196" t="s">
        <v>348</v>
      </c>
      <c r="AF115" s="197">
        <f>AE115-AD115</f>
        <v>20</v>
      </c>
      <c r="AG115" s="198">
        <f>IF(AI115="SI", 0,J115)</f>
        <v>427</v>
      </c>
      <c r="AH115" s="199">
        <f>AG115*AF115</f>
        <v>8540</v>
      </c>
      <c r="AI115" s="200"/>
    </row>
    <row r="116" spans="1:35">
      <c r="A116" s="108">
        <v>2015</v>
      </c>
      <c r="B116" s="108">
        <v>101</v>
      </c>
      <c r="C116" s="109" t="s">
        <v>432</v>
      </c>
      <c r="D116" s="194" t="s">
        <v>476</v>
      </c>
      <c r="E116" s="109" t="s">
        <v>211</v>
      </c>
      <c r="F116" s="111" t="s">
        <v>477</v>
      </c>
      <c r="G116" s="112">
        <v>286.43</v>
      </c>
      <c r="H116" s="112">
        <v>51.65</v>
      </c>
      <c r="I116" s="143" t="s">
        <v>79</v>
      </c>
      <c r="J116" s="112">
        <f>IF(I116="SI", G116-H116,G116)</f>
        <v>286.43</v>
      </c>
      <c r="K116" s="195" t="s">
        <v>80</v>
      </c>
      <c r="L116" s="108">
        <v>2015</v>
      </c>
      <c r="M116" s="108">
        <v>999</v>
      </c>
      <c r="N116" s="109" t="s">
        <v>446</v>
      </c>
      <c r="O116" s="111" t="s">
        <v>317</v>
      </c>
      <c r="P116" s="109" t="s">
        <v>318</v>
      </c>
      <c r="Q116" s="109" t="s">
        <v>80</v>
      </c>
      <c r="R116" s="108" t="s">
        <v>83</v>
      </c>
      <c r="S116" s="111" t="s">
        <v>83</v>
      </c>
      <c r="T116" s="108">
        <v>1010203</v>
      </c>
      <c r="U116" s="108">
        <v>140</v>
      </c>
      <c r="V116" s="108">
        <v>450</v>
      </c>
      <c r="W116" s="108">
        <v>2</v>
      </c>
      <c r="X116" s="113">
        <v>2015</v>
      </c>
      <c r="Y116" s="113">
        <v>107</v>
      </c>
      <c r="Z116" s="113">
        <v>0</v>
      </c>
      <c r="AA116" s="114" t="s">
        <v>347</v>
      </c>
      <c r="AB116" s="108">
        <v>263</v>
      </c>
      <c r="AC116" s="109" t="s">
        <v>348</v>
      </c>
      <c r="AD116" s="196" t="s">
        <v>444</v>
      </c>
      <c r="AE116" s="196" t="s">
        <v>348</v>
      </c>
      <c r="AF116" s="197">
        <f>AE116-AD116</f>
        <v>20</v>
      </c>
      <c r="AG116" s="198">
        <f>IF(AI116="SI", 0,J116)</f>
        <v>286.43</v>
      </c>
      <c r="AH116" s="199">
        <f>AG116*AF116</f>
        <v>5728.6</v>
      </c>
      <c r="AI116" s="200"/>
    </row>
    <row r="117" spans="1:35">
      <c r="A117" s="108">
        <v>2015</v>
      </c>
      <c r="B117" s="108">
        <v>102</v>
      </c>
      <c r="C117" s="109" t="s">
        <v>432</v>
      </c>
      <c r="D117" s="194" t="s">
        <v>478</v>
      </c>
      <c r="E117" s="109" t="s">
        <v>211</v>
      </c>
      <c r="F117" s="111"/>
      <c r="G117" s="112">
        <v>2196</v>
      </c>
      <c r="H117" s="112">
        <v>396</v>
      </c>
      <c r="I117" s="143" t="s">
        <v>79</v>
      </c>
      <c r="J117" s="112">
        <f>IF(I117="SI", G117-H117,G117)</f>
        <v>2196</v>
      </c>
      <c r="K117" s="195" t="s">
        <v>479</v>
      </c>
      <c r="L117" s="108">
        <v>2015</v>
      </c>
      <c r="M117" s="108">
        <v>961</v>
      </c>
      <c r="N117" s="109" t="s">
        <v>451</v>
      </c>
      <c r="O117" s="111" t="s">
        <v>339</v>
      </c>
      <c r="P117" s="109" t="s">
        <v>340</v>
      </c>
      <c r="Q117" s="109" t="s">
        <v>80</v>
      </c>
      <c r="R117" s="108" t="s">
        <v>83</v>
      </c>
      <c r="S117" s="111" t="s">
        <v>83</v>
      </c>
      <c r="T117" s="108">
        <v>1010403</v>
      </c>
      <c r="U117" s="108">
        <v>360</v>
      </c>
      <c r="V117" s="108">
        <v>1400</v>
      </c>
      <c r="W117" s="108">
        <v>1</v>
      </c>
      <c r="X117" s="113">
        <v>2015</v>
      </c>
      <c r="Y117" s="113">
        <v>108</v>
      </c>
      <c r="Z117" s="113">
        <v>0</v>
      </c>
      <c r="AA117" s="114" t="s">
        <v>347</v>
      </c>
      <c r="AB117" s="108">
        <v>261</v>
      </c>
      <c r="AC117" s="109" t="s">
        <v>348</v>
      </c>
      <c r="AD117" s="196" t="s">
        <v>480</v>
      </c>
      <c r="AE117" s="196" t="s">
        <v>348</v>
      </c>
      <c r="AF117" s="197">
        <f>AE117-AD117</f>
        <v>-11</v>
      </c>
      <c r="AG117" s="198">
        <f>IF(AI117="SI", 0,J117)</f>
        <v>2196</v>
      </c>
      <c r="AH117" s="199">
        <f>AG117*AF117</f>
        <v>-24156</v>
      </c>
      <c r="AI117" s="200"/>
    </row>
    <row r="118" spans="1:35">
      <c r="A118" s="108">
        <v>2015</v>
      </c>
      <c r="B118" s="108">
        <v>103</v>
      </c>
      <c r="C118" s="109" t="s">
        <v>432</v>
      </c>
      <c r="D118" s="194" t="s">
        <v>481</v>
      </c>
      <c r="E118" s="109" t="s">
        <v>211</v>
      </c>
      <c r="F118" s="111"/>
      <c r="G118" s="112">
        <v>201.5</v>
      </c>
      <c r="H118" s="112">
        <v>0</v>
      </c>
      <c r="I118" s="143" t="s">
        <v>79</v>
      </c>
      <c r="J118" s="112">
        <f>IF(I118="SI", G118-H118,G118)</f>
        <v>201.5</v>
      </c>
      <c r="K118" s="195" t="s">
        <v>80</v>
      </c>
      <c r="L118" s="108">
        <v>2015</v>
      </c>
      <c r="M118" s="108">
        <v>997</v>
      </c>
      <c r="N118" s="109" t="s">
        <v>446</v>
      </c>
      <c r="O118" s="111" t="s">
        <v>482</v>
      </c>
      <c r="P118" s="109" t="s">
        <v>483</v>
      </c>
      <c r="Q118" s="109" t="s">
        <v>483</v>
      </c>
      <c r="R118" s="108" t="s">
        <v>83</v>
      </c>
      <c r="S118" s="111" t="s">
        <v>83</v>
      </c>
      <c r="T118" s="108">
        <v>1050102</v>
      </c>
      <c r="U118" s="108">
        <v>2000</v>
      </c>
      <c r="V118" s="108">
        <v>3430</v>
      </c>
      <c r="W118" s="108">
        <v>99</v>
      </c>
      <c r="X118" s="113">
        <v>2015</v>
      </c>
      <c r="Y118" s="113">
        <v>109</v>
      </c>
      <c r="Z118" s="113">
        <v>0</v>
      </c>
      <c r="AA118" s="114" t="s">
        <v>347</v>
      </c>
      <c r="AB118" s="108">
        <v>266</v>
      </c>
      <c r="AC118" s="109" t="s">
        <v>348</v>
      </c>
      <c r="AD118" s="196" t="s">
        <v>211</v>
      </c>
      <c r="AE118" s="196" t="s">
        <v>348</v>
      </c>
      <c r="AF118" s="197">
        <f>AE118-AD118</f>
        <v>51</v>
      </c>
      <c r="AG118" s="198">
        <f>IF(AI118="SI", 0,J118)</f>
        <v>201.5</v>
      </c>
      <c r="AH118" s="199">
        <f>AG118*AF118</f>
        <v>10276.5</v>
      </c>
      <c r="AI118" s="200"/>
    </row>
    <row r="119" spans="1:35">
      <c r="A119" s="108">
        <v>2015</v>
      </c>
      <c r="B119" s="108">
        <v>104</v>
      </c>
      <c r="C119" s="109" t="s">
        <v>432</v>
      </c>
      <c r="D119" s="194" t="s">
        <v>484</v>
      </c>
      <c r="E119" s="109" t="s">
        <v>211</v>
      </c>
      <c r="F119" s="111" t="s">
        <v>485</v>
      </c>
      <c r="G119" s="112">
        <v>27.07</v>
      </c>
      <c r="H119" s="112">
        <v>4.88</v>
      </c>
      <c r="I119" s="143" t="s">
        <v>79</v>
      </c>
      <c r="J119" s="112">
        <f>IF(I119="SI", G119-H119,G119)</f>
        <v>27.07</v>
      </c>
      <c r="K119" s="195" t="s">
        <v>80</v>
      </c>
      <c r="L119" s="108">
        <v>2015</v>
      </c>
      <c r="M119" s="108">
        <v>1035</v>
      </c>
      <c r="N119" s="109" t="s">
        <v>438</v>
      </c>
      <c r="O119" s="111" t="s">
        <v>171</v>
      </c>
      <c r="P119" s="109" t="s">
        <v>172</v>
      </c>
      <c r="Q119" s="109" t="s">
        <v>80</v>
      </c>
      <c r="R119" s="108" t="s">
        <v>83</v>
      </c>
      <c r="S119" s="111" t="s">
        <v>83</v>
      </c>
      <c r="T119" s="108">
        <v>1010203</v>
      </c>
      <c r="U119" s="108">
        <v>140</v>
      </c>
      <c r="V119" s="108">
        <v>450</v>
      </c>
      <c r="W119" s="108">
        <v>5</v>
      </c>
      <c r="X119" s="113">
        <v>2015</v>
      </c>
      <c r="Y119" s="113">
        <v>110</v>
      </c>
      <c r="Z119" s="113">
        <v>0</v>
      </c>
      <c r="AA119" s="114" t="s">
        <v>347</v>
      </c>
      <c r="AB119" s="108">
        <v>267</v>
      </c>
      <c r="AC119" s="109" t="s">
        <v>348</v>
      </c>
      <c r="AD119" s="196" t="s">
        <v>480</v>
      </c>
      <c r="AE119" s="196" t="s">
        <v>348</v>
      </c>
      <c r="AF119" s="197">
        <f>AE119-AD119</f>
        <v>-11</v>
      </c>
      <c r="AG119" s="198">
        <f>IF(AI119="SI", 0,J119)</f>
        <v>27.07</v>
      </c>
      <c r="AH119" s="199">
        <f>AG119*AF119</f>
        <v>-297.77</v>
      </c>
      <c r="AI119" s="200"/>
    </row>
    <row r="120" spans="1:35">
      <c r="A120" s="108">
        <v>2015</v>
      </c>
      <c r="B120" s="108">
        <v>105</v>
      </c>
      <c r="C120" s="109" t="s">
        <v>486</v>
      </c>
      <c r="D120" s="194" t="s">
        <v>487</v>
      </c>
      <c r="E120" s="109" t="s">
        <v>488</v>
      </c>
      <c r="F120" s="111"/>
      <c r="G120" s="112">
        <v>76.34</v>
      </c>
      <c r="H120" s="112">
        <v>13.77</v>
      </c>
      <c r="I120" s="143" t="s">
        <v>79</v>
      </c>
      <c r="J120" s="112">
        <f>IF(I120="SI", G120-H120,G120)</f>
        <v>76.34</v>
      </c>
      <c r="K120" s="195" t="s">
        <v>80</v>
      </c>
      <c r="L120" s="108">
        <v>2015</v>
      </c>
      <c r="M120" s="108">
        <v>1112</v>
      </c>
      <c r="N120" s="109" t="s">
        <v>489</v>
      </c>
      <c r="O120" s="111" t="s">
        <v>383</v>
      </c>
      <c r="P120" s="109" t="s">
        <v>264</v>
      </c>
      <c r="Q120" s="109" t="s">
        <v>80</v>
      </c>
      <c r="R120" s="108" t="s">
        <v>83</v>
      </c>
      <c r="S120" s="111" t="s">
        <v>83</v>
      </c>
      <c r="T120" s="108">
        <v>1080203</v>
      </c>
      <c r="U120" s="108">
        <v>2890</v>
      </c>
      <c r="V120" s="108">
        <v>7430</v>
      </c>
      <c r="W120" s="108">
        <v>99</v>
      </c>
      <c r="X120" s="113">
        <v>2015</v>
      </c>
      <c r="Y120" s="113">
        <v>112</v>
      </c>
      <c r="Z120" s="113">
        <v>0</v>
      </c>
      <c r="AA120" s="114" t="s">
        <v>384</v>
      </c>
      <c r="AB120" s="108">
        <v>365</v>
      </c>
      <c r="AC120" s="109" t="s">
        <v>384</v>
      </c>
      <c r="AD120" s="196" t="s">
        <v>490</v>
      </c>
      <c r="AE120" s="196" t="s">
        <v>384</v>
      </c>
      <c r="AF120" s="197">
        <f>AE120-AD120</f>
        <v>82</v>
      </c>
      <c r="AG120" s="198">
        <f>IF(AI120="SI", 0,J120)</f>
        <v>76.34</v>
      </c>
      <c r="AH120" s="199">
        <f>AG120*AF120</f>
        <v>6259.88</v>
      </c>
      <c r="AI120" s="200"/>
    </row>
    <row r="121" spans="1:35">
      <c r="A121" s="108">
        <v>2015</v>
      </c>
      <c r="B121" s="108">
        <v>106</v>
      </c>
      <c r="C121" s="109" t="s">
        <v>486</v>
      </c>
      <c r="D121" s="194" t="s">
        <v>491</v>
      </c>
      <c r="E121" s="109" t="s">
        <v>488</v>
      </c>
      <c r="F121" s="111"/>
      <c r="G121" s="112">
        <v>76.34</v>
      </c>
      <c r="H121" s="112">
        <v>13.77</v>
      </c>
      <c r="I121" s="143" t="s">
        <v>79</v>
      </c>
      <c r="J121" s="112">
        <f>IF(I121="SI", G121-H121,G121)</f>
        <v>76.34</v>
      </c>
      <c r="K121" s="195" t="s">
        <v>80</v>
      </c>
      <c r="L121" s="108">
        <v>2015</v>
      </c>
      <c r="M121" s="108">
        <v>1113</v>
      </c>
      <c r="N121" s="109" t="s">
        <v>489</v>
      </c>
      <c r="O121" s="111" t="s">
        <v>383</v>
      </c>
      <c r="P121" s="109" t="s">
        <v>264</v>
      </c>
      <c r="Q121" s="109" t="s">
        <v>80</v>
      </c>
      <c r="R121" s="108" t="s">
        <v>83</v>
      </c>
      <c r="S121" s="111" t="s">
        <v>83</v>
      </c>
      <c r="T121" s="108">
        <v>1080203</v>
      </c>
      <c r="U121" s="108">
        <v>2890</v>
      </c>
      <c r="V121" s="108">
        <v>7430</v>
      </c>
      <c r="W121" s="108">
        <v>99</v>
      </c>
      <c r="X121" s="113">
        <v>2015</v>
      </c>
      <c r="Y121" s="113">
        <v>113</v>
      </c>
      <c r="Z121" s="113">
        <v>0</v>
      </c>
      <c r="AA121" s="114" t="s">
        <v>384</v>
      </c>
      <c r="AB121" s="108">
        <v>366</v>
      </c>
      <c r="AC121" s="109" t="s">
        <v>384</v>
      </c>
      <c r="AD121" s="196" t="s">
        <v>490</v>
      </c>
      <c r="AE121" s="196" t="s">
        <v>384</v>
      </c>
      <c r="AF121" s="197">
        <f>AE121-AD121</f>
        <v>82</v>
      </c>
      <c r="AG121" s="198">
        <f>IF(AI121="SI", 0,J121)</f>
        <v>76.34</v>
      </c>
      <c r="AH121" s="199">
        <f>AG121*AF121</f>
        <v>6259.88</v>
      </c>
      <c r="AI121" s="200"/>
    </row>
    <row r="122" spans="1:35">
      <c r="A122" s="108">
        <v>2015</v>
      </c>
      <c r="B122" s="108">
        <v>107</v>
      </c>
      <c r="C122" s="109" t="s">
        <v>486</v>
      </c>
      <c r="D122" s="194" t="s">
        <v>492</v>
      </c>
      <c r="E122" s="109" t="s">
        <v>488</v>
      </c>
      <c r="F122" s="111"/>
      <c r="G122" s="112">
        <v>137.63</v>
      </c>
      <c r="H122" s="112">
        <v>24.82</v>
      </c>
      <c r="I122" s="143" t="s">
        <v>79</v>
      </c>
      <c r="J122" s="112">
        <f>IF(I122="SI", G122-H122,G122)</f>
        <v>137.63</v>
      </c>
      <c r="K122" s="195" t="s">
        <v>80</v>
      </c>
      <c r="L122" s="108">
        <v>2015</v>
      </c>
      <c r="M122" s="108">
        <v>1115</v>
      </c>
      <c r="N122" s="109" t="s">
        <v>489</v>
      </c>
      <c r="O122" s="111" t="s">
        <v>383</v>
      </c>
      <c r="P122" s="109" t="s">
        <v>264</v>
      </c>
      <c r="Q122" s="109" t="s">
        <v>80</v>
      </c>
      <c r="R122" s="108" t="s">
        <v>83</v>
      </c>
      <c r="S122" s="111" t="s">
        <v>83</v>
      </c>
      <c r="T122" s="108">
        <v>1080203</v>
      </c>
      <c r="U122" s="108">
        <v>2890</v>
      </c>
      <c r="V122" s="108">
        <v>7430</v>
      </c>
      <c r="W122" s="108">
        <v>99</v>
      </c>
      <c r="X122" s="113">
        <v>2015</v>
      </c>
      <c r="Y122" s="113">
        <v>114</v>
      </c>
      <c r="Z122" s="113">
        <v>0</v>
      </c>
      <c r="AA122" s="114" t="s">
        <v>384</v>
      </c>
      <c r="AB122" s="108">
        <v>367</v>
      </c>
      <c r="AC122" s="109" t="s">
        <v>384</v>
      </c>
      <c r="AD122" s="196" t="s">
        <v>490</v>
      </c>
      <c r="AE122" s="196" t="s">
        <v>384</v>
      </c>
      <c r="AF122" s="197">
        <f>AE122-AD122</f>
        <v>82</v>
      </c>
      <c r="AG122" s="198">
        <f>IF(AI122="SI", 0,J122)</f>
        <v>137.63</v>
      </c>
      <c r="AH122" s="199">
        <f>AG122*AF122</f>
        <v>11285.66</v>
      </c>
      <c r="AI122" s="200"/>
    </row>
    <row r="123" spans="1:35">
      <c r="A123" s="108">
        <v>2015</v>
      </c>
      <c r="B123" s="108">
        <v>108</v>
      </c>
      <c r="C123" s="109" t="s">
        <v>486</v>
      </c>
      <c r="D123" s="194" t="s">
        <v>493</v>
      </c>
      <c r="E123" s="109" t="s">
        <v>488</v>
      </c>
      <c r="F123" s="111"/>
      <c r="G123" s="112">
        <v>152.91</v>
      </c>
      <c r="H123" s="112">
        <v>27.57</v>
      </c>
      <c r="I123" s="143" t="s">
        <v>79</v>
      </c>
      <c r="J123" s="112">
        <f>IF(I123="SI", G123-H123,G123)</f>
        <v>152.91</v>
      </c>
      <c r="K123" s="195" t="s">
        <v>80</v>
      </c>
      <c r="L123" s="108">
        <v>2015</v>
      </c>
      <c r="M123" s="108">
        <v>1116</v>
      </c>
      <c r="N123" s="109" t="s">
        <v>489</v>
      </c>
      <c r="O123" s="111" t="s">
        <v>383</v>
      </c>
      <c r="P123" s="109" t="s">
        <v>264</v>
      </c>
      <c r="Q123" s="109" t="s">
        <v>80</v>
      </c>
      <c r="R123" s="108" t="s">
        <v>83</v>
      </c>
      <c r="S123" s="111" t="s">
        <v>83</v>
      </c>
      <c r="T123" s="108">
        <v>1080203</v>
      </c>
      <c r="U123" s="108">
        <v>2890</v>
      </c>
      <c r="V123" s="108">
        <v>7430</v>
      </c>
      <c r="W123" s="108">
        <v>99</v>
      </c>
      <c r="X123" s="113">
        <v>2015</v>
      </c>
      <c r="Y123" s="113">
        <v>115</v>
      </c>
      <c r="Z123" s="113">
        <v>0</v>
      </c>
      <c r="AA123" s="114" t="s">
        <v>384</v>
      </c>
      <c r="AB123" s="108">
        <v>368</v>
      </c>
      <c r="AC123" s="109" t="s">
        <v>384</v>
      </c>
      <c r="AD123" s="196" t="s">
        <v>490</v>
      </c>
      <c r="AE123" s="196" t="s">
        <v>384</v>
      </c>
      <c r="AF123" s="197">
        <f>AE123-AD123</f>
        <v>82</v>
      </c>
      <c r="AG123" s="198">
        <f>IF(AI123="SI", 0,J123)</f>
        <v>152.91</v>
      </c>
      <c r="AH123" s="199">
        <f>AG123*AF123</f>
        <v>12538.619999999999</v>
      </c>
      <c r="AI123" s="200"/>
    </row>
    <row r="124" spans="1:35">
      <c r="A124" s="108">
        <v>2015</v>
      </c>
      <c r="B124" s="108">
        <v>110</v>
      </c>
      <c r="C124" s="109" t="s">
        <v>486</v>
      </c>
      <c r="D124" s="194" t="s">
        <v>494</v>
      </c>
      <c r="E124" s="109" t="s">
        <v>444</v>
      </c>
      <c r="F124" s="111"/>
      <c r="G124" s="112">
        <v>94.86</v>
      </c>
      <c r="H124" s="112">
        <v>17.11</v>
      </c>
      <c r="I124" s="143" t="s">
        <v>79</v>
      </c>
      <c r="J124" s="112">
        <f>IF(I124="SI", G124-H124,G124)</f>
        <v>94.86</v>
      </c>
      <c r="K124" s="195" t="s">
        <v>123</v>
      </c>
      <c r="L124" s="108">
        <v>2015</v>
      </c>
      <c r="M124" s="108">
        <v>1139</v>
      </c>
      <c r="N124" s="109" t="s">
        <v>489</v>
      </c>
      <c r="O124" s="111" t="s">
        <v>453</v>
      </c>
      <c r="P124" s="109" t="s">
        <v>127</v>
      </c>
      <c r="Q124" s="109" t="s">
        <v>80</v>
      </c>
      <c r="R124" s="108" t="s">
        <v>83</v>
      </c>
      <c r="S124" s="111" t="s">
        <v>83</v>
      </c>
      <c r="T124" s="108">
        <v>1080203</v>
      </c>
      <c r="U124" s="108">
        <v>2890</v>
      </c>
      <c r="V124" s="108">
        <v>7430</v>
      </c>
      <c r="W124" s="108">
        <v>99</v>
      </c>
      <c r="X124" s="113">
        <v>2015</v>
      </c>
      <c r="Y124" s="113">
        <v>199</v>
      </c>
      <c r="Z124" s="113">
        <v>0</v>
      </c>
      <c r="AA124" s="114" t="s">
        <v>347</v>
      </c>
      <c r="AB124" s="108">
        <v>271</v>
      </c>
      <c r="AC124" s="109" t="s">
        <v>348</v>
      </c>
      <c r="AD124" s="196" t="s">
        <v>495</v>
      </c>
      <c r="AE124" s="196" t="s">
        <v>348</v>
      </c>
      <c r="AF124" s="197">
        <f>AE124-AD124</f>
        <v>-30</v>
      </c>
      <c r="AG124" s="198">
        <f>IF(AI124="SI", 0,J124)</f>
        <v>94.86</v>
      </c>
      <c r="AH124" s="199">
        <f>AG124*AF124</f>
        <v>-2845.8</v>
      </c>
      <c r="AI124" s="200"/>
    </row>
    <row r="125" spans="1:35">
      <c r="A125" s="108">
        <v>2015</v>
      </c>
      <c r="B125" s="108">
        <v>111</v>
      </c>
      <c r="C125" s="109" t="s">
        <v>486</v>
      </c>
      <c r="D125" s="194" t="s">
        <v>496</v>
      </c>
      <c r="E125" s="109" t="s">
        <v>497</v>
      </c>
      <c r="F125" s="111" t="s">
        <v>498</v>
      </c>
      <c r="G125" s="112">
        <v>103.7</v>
      </c>
      <c r="H125" s="112">
        <v>18.7</v>
      </c>
      <c r="I125" s="143" t="s">
        <v>79</v>
      </c>
      <c r="J125" s="112">
        <f>IF(I125="SI", G125-H125,G125)</f>
        <v>103.7</v>
      </c>
      <c r="K125" s="195" t="s">
        <v>80</v>
      </c>
      <c r="L125" s="108">
        <v>2015</v>
      </c>
      <c r="M125" s="108">
        <v>1108</v>
      </c>
      <c r="N125" s="109" t="s">
        <v>432</v>
      </c>
      <c r="O125" s="111" t="s">
        <v>317</v>
      </c>
      <c r="P125" s="109" t="s">
        <v>318</v>
      </c>
      <c r="Q125" s="109" t="s">
        <v>80</v>
      </c>
      <c r="R125" s="108" t="s">
        <v>83</v>
      </c>
      <c r="S125" s="111" t="s">
        <v>83</v>
      </c>
      <c r="T125" s="108">
        <v>1010204</v>
      </c>
      <c r="U125" s="108">
        <v>150</v>
      </c>
      <c r="V125" s="108">
        <v>470</v>
      </c>
      <c r="W125" s="108">
        <v>99</v>
      </c>
      <c r="X125" s="113">
        <v>2015</v>
      </c>
      <c r="Y125" s="113">
        <v>117</v>
      </c>
      <c r="Z125" s="113">
        <v>0</v>
      </c>
      <c r="AA125" s="114" t="s">
        <v>355</v>
      </c>
      <c r="AB125" s="108">
        <v>295</v>
      </c>
      <c r="AC125" s="109" t="s">
        <v>355</v>
      </c>
      <c r="AD125" s="196" t="s">
        <v>480</v>
      </c>
      <c r="AE125" s="196" t="s">
        <v>355</v>
      </c>
      <c r="AF125" s="197">
        <f>AE125-AD125</f>
        <v>10</v>
      </c>
      <c r="AG125" s="198">
        <f>IF(AI125="SI", 0,J125)</f>
        <v>103.7</v>
      </c>
      <c r="AH125" s="199">
        <f>AG125*AF125</f>
        <v>1037</v>
      </c>
      <c r="AI125" s="200"/>
    </row>
    <row r="126" spans="1:35">
      <c r="A126" s="108">
        <v>2015</v>
      </c>
      <c r="B126" s="108">
        <v>112</v>
      </c>
      <c r="C126" s="109" t="s">
        <v>486</v>
      </c>
      <c r="D126" s="194" t="s">
        <v>499</v>
      </c>
      <c r="E126" s="109" t="s">
        <v>351</v>
      </c>
      <c r="F126" s="111" t="s">
        <v>437</v>
      </c>
      <c r="G126" s="112">
        <v>55.02</v>
      </c>
      <c r="H126" s="112">
        <v>9.92</v>
      </c>
      <c r="I126" s="143" t="s">
        <v>79</v>
      </c>
      <c r="J126" s="112">
        <f>IF(I126="SI", G126-H126,G126)</f>
        <v>55.02</v>
      </c>
      <c r="K126" s="195" t="s">
        <v>80</v>
      </c>
      <c r="L126" s="108">
        <v>2015</v>
      </c>
      <c r="M126" s="108">
        <v>669</v>
      </c>
      <c r="N126" s="109" t="s">
        <v>378</v>
      </c>
      <c r="O126" s="111" t="s">
        <v>500</v>
      </c>
      <c r="P126" s="109" t="s">
        <v>80</v>
      </c>
      <c r="Q126" s="109" t="s">
        <v>501</v>
      </c>
      <c r="R126" s="108" t="s">
        <v>83</v>
      </c>
      <c r="S126" s="111" t="s">
        <v>83</v>
      </c>
      <c r="T126" s="108">
        <v>2080105</v>
      </c>
      <c r="U126" s="108">
        <v>8270</v>
      </c>
      <c r="V126" s="108">
        <v>11840</v>
      </c>
      <c r="W126" s="108">
        <v>6</v>
      </c>
      <c r="X126" s="113">
        <v>2015</v>
      </c>
      <c r="Y126" s="113">
        <v>118</v>
      </c>
      <c r="Z126" s="113">
        <v>0</v>
      </c>
      <c r="AA126" s="114" t="s">
        <v>347</v>
      </c>
      <c r="AB126" s="108">
        <v>247</v>
      </c>
      <c r="AC126" s="109" t="s">
        <v>348</v>
      </c>
      <c r="AD126" s="196" t="s">
        <v>351</v>
      </c>
      <c r="AE126" s="196" t="s">
        <v>348</v>
      </c>
      <c r="AF126" s="197">
        <f>AE126-AD126</f>
        <v>112</v>
      </c>
      <c r="AG126" s="198">
        <f>IF(AI126="SI", 0,J126)</f>
        <v>55.02</v>
      </c>
      <c r="AH126" s="199">
        <f>AG126*AF126</f>
        <v>6162.2400000000007</v>
      </c>
      <c r="AI126" s="200"/>
    </row>
    <row r="127" spans="1:35">
      <c r="A127" s="108">
        <v>2015</v>
      </c>
      <c r="B127" s="108">
        <v>113</v>
      </c>
      <c r="C127" s="109" t="s">
        <v>347</v>
      </c>
      <c r="D127" s="194" t="s">
        <v>502</v>
      </c>
      <c r="E127" s="109" t="s">
        <v>459</v>
      </c>
      <c r="F127" s="111" t="s">
        <v>503</v>
      </c>
      <c r="G127" s="112">
        <v>17645.64</v>
      </c>
      <c r="H127" s="112">
        <v>0</v>
      </c>
      <c r="I127" s="143" t="s">
        <v>79</v>
      </c>
      <c r="J127" s="112">
        <f>IF(I127="SI", G127-H127,G127)</f>
        <v>17645.64</v>
      </c>
      <c r="K127" s="195" t="s">
        <v>504</v>
      </c>
      <c r="L127" s="108">
        <v>2015</v>
      </c>
      <c r="M127" s="108">
        <v>1001</v>
      </c>
      <c r="N127" s="109" t="s">
        <v>446</v>
      </c>
      <c r="O127" s="111" t="s">
        <v>505</v>
      </c>
      <c r="P127" s="109" t="s">
        <v>506</v>
      </c>
      <c r="Q127" s="109" t="s">
        <v>506</v>
      </c>
      <c r="R127" s="108" t="s">
        <v>83</v>
      </c>
      <c r="S127" s="111" t="s">
        <v>83</v>
      </c>
      <c r="T127" s="108">
        <v>2090604</v>
      </c>
      <c r="U127" s="108">
        <v>9060</v>
      </c>
      <c r="V127" s="108">
        <v>12650</v>
      </c>
      <c r="W127" s="108">
        <v>6</v>
      </c>
      <c r="X127" s="113">
        <v>2015</v>
      </c>
      <c r="Y127" s="113">
        <v>124</v>
      </c>
      <c r="Z127" s="113">
        <v>0</v>
      </c>
      <c r="AA127" s="114" t="s">
        <v>347</v>
      </c>
      <c r="AB127" s="108">
        <v>264</v>
      </c>
      <c r="AC127" s="109" t="s">
        <v>348</v>
      </c>
      <c r="AD127" s="196" t="s">
        <v>507</v>
      </c>
      <c r="AE127" s="196" t="s">
        <v>348</v>
      </c>
      <c r="AF127" s="197">
        <f>AE127-AD127</f>
        <v>12</v>
      </c>
      <c r="AG127" s="198">
        <f>IF(AI127="SI", 0,J127)</f>
        <v>17645.64</v>
      </c>
      <c r="AH127" s="199">
        <f>AG127*AF127</f>
        <v>211747.68</v>
      </c>
      <c r="AI127" s="200"/>
    </row>
    <row r="128" spans="1:35">
      <c r="A128" s="108">
        <v>2015</v>
      </c>
      <c r="B128" s="108">
        <v>113</v>
      </c>
      <c r="C128" s="109" t="s">
        <v>347</v>
      </c>
      <c r="D128" s="194" t="s">
        <v>502</v>
      </c>
      <c r="E128" s="109" t="s">
        <v>459</v>
      </c>
      <c r="F128" s="111" t="s">
        <v>503</v>
      </c>
      <c r="G128" s="112">
        <v>14024.39</v>
      </c>
      <c r="H128" s="112">
        <v>5710.99</v>
      </c>
      <c r="I128" s="143" t="s">
        <v>79</v>
      </c>
      <c r="J128" s="112">
        <f>IF(I128="SI", G128-H128,G128)</f>
        <v>14024.39</v>
      </c>
      <c r="K128" s="195" t="s">
        <v>504</v>
      </c>
      <c r="L128" s="108">
        <v>2015</v>
      </c>
      <c r="M128" s="108">
        <v>1001</v>
      </c>
      <c r="N128" s="109" t="s">
        <v>446</v>
      </c>
      <c r="O128" s="111" t="s">
        <v>505</v>
      </c>
      <c r="P128" s="109" t="s">
        <v>506</v>
      </c>
      <c r="Q128" s="109" t="s">
        <v>506</v>
      </c>
      <c r="R128" s="108" t="s">
        <v>83</v>
      </c>
      <c r="S128" s="111" t="s">
        <v>83</v>
      </c>
      <c r="T128" s="108">
        <v>2090604</v>
      </c>
      <c r="U128" s="108">
        <v>9060</v>
      </c>
      <c r="V128" s="108">
        <v>12650</v>
      </c>
      <c r="W128" s="108">
        <v>6</v>
      </c>
      <c r="X128" s="113">
        <v>2015</v>
      </c>
      <c r="Y128" s="113">
        <v>143</v>
      </c>
      <c r="Z128" s="113">
        <v>0</v>
      </c>
      <c r="AA128" s="114" t="s">
        <v>347</v>
      </c>
      <c r="AB128" s="108">
        <v>265</v>
      </c>
      <c r="AC128" s="109" t="s">
        <v>348</v>
      </c>
      <c r="AD128" s="196" t="s">
        <v>507</v>
      </c>
      <c r="AE128" s="196" t="s">
        <v>348</v>
      </c>
      <c r="AF128" s="197">
        <f>AE128-AD128</f>
        <v>12</v>
      </c>
      <c r="AG128" s="198">
        <f>IF(AI128="SI", 0,J128)</f>
        <v>14024.39</v>
      </c>
      <c r="AH128" s="199">
        <f>AG128*AF128</f>
        <v>168292.68</v>
      </c>
      <c r="AI128" s="200"/>
    </row>
    <row r="129" spans="1:35">
      <c r="A129" s="108">
        <v>2015</v>
      </c>
      <c r="B129" s="108">
        <v>114</v>
      </c>
      <c r="C129" s="109" t="s">
        <v>347</v>
      </c>
      <c r="D129" s="194" t="s">
        <v>508</v>
      </c>
      <c r="E129" s="109" t="s">
        <v>509</v>
      </c>
      <c r="F129" s="111" t="s">
        <v>510</v>
      </c>
      <c r="G129" s="112">
        <v>599.70000000000005</v>
      </c>
      <c r="H129" s="112">
        <v>108.14</v>
      </c>
      <c r="I129" s="143" t="s">
        <v>79</v>
      </c>
      <c r="J129" s="112">
        <f>IF(I129="SI", G129-H129,G129)</f>
        <v>599.70000000000005</v>
      </c>
      <c r="K129" s="195" t="s">
        <v>123</v>
      </c>
      <c r="L129" s="108">
        <v>2015</v>
      </c>
      <c r="M129" s="108">
        <v>1191</v>
      </c>
      <c r="N129" s="109" t="s">
        <v>347</v>
      </c>
      <c r="O129" s="111" t="s">
        <v>511</v>
      </c>
      <c r="P129" s="109" t="s">
        <v>512</v>
      </c>
      <c r="Q129" s="109" t="s">
        <v>512</v>
      </c>
      <c r="R129" s="108" t="s">
        <v>83</v>
      </c>
      <c r="S129" s="111" t="s">
        <v>83</v>
      </c>
      <c r="T129" s="108">
        <v>2080201</v>
      </c>
      <c r="U129" s="108">
        <v>8330</v>
      </c>
      <c r="V129" s="108">
        <v>8330</v>
      </c>
      <c r="W129" s="108">
        <v>99</v>
      </c>
      <c r="X129" s="113">
        <v>2015</v>
      </c>
      <c r="Y129" s="113">
        <v>225</v>
      </c>
      <c r="Z129" s="113">
        <v>0</v>
      </c>
      <c r="AA129" s="114" t="s">
        <v>206</v>
      </c>
      <c r="AB129" s="108">
        <v>303</v>
      </c>
      <c r="AC129" s="109" t="s">
        <v>206</v>
      </c>
      <c r="AD129" s="196" t="s">
        <v>513</v>
      </c>
      <c r="AE129" s="196" t="s">
        <v>206</v>
      </c>
      <c r="AF129" s="197">
        <f>AE129-AD129</f>
        <v>13</v>
      </c>
      <c r="AG129" s="198">
        <f>IF(AI129="SI", 0,J129)</f>
        <v>599.70000000000005</v>
      </c>
      <c r="AH129" s="199">
        <f>AG129*AF129</f>
        <v>7796.1</v>
      </c>
      <c r="AI129" s="200"/>
    </row>
    <row r="130" spans="1:35">
      <c r="A130" s="108">
        <v>2015</v>
      </c>
      <c r="B130" s="108">
        <v>117</v>
      </c>
      <c r="C130" s="109" t="s">
        <v>347</v>
      </c>
      <c r="D130" s="194" t="s">
        <v>190</v>
      </c>
      <c r="E130" s="109" t="s">
        <v>514</v>
      </c>
      <c r="F130" s="111" t="s">
        <v>515</v>
      </c>
      <c r="G130" s="112">
        <v>342</v>
      </c>
      <c r="H130" s="112">
        <v>31.1</v>
      </c>
      <c r="I130" s="143" t="s">
        <v>79</v>
      </c>
      <c r="J130" s="112">
        <f>IF(I130="SI", G130-H130,G130)</f>
        <v>342</v>
      </c>
      <c r="K130" s="195" t="s">
        <v>516</v>
      </c>
      <c r="L130" s="108">
        <v>2015</v>
      </c>
      <c r="M130" s="108">
        <v>1093</v>
      </c>
      <c r="N130" s="109" t="s">
        <v>432</v>
      </c>
      <c r="O130" s="111" t="s">
        <v>252</v>
      </c>
      <c r="P130" s="109" t="s">
        <v>253</v>
      </c>
      <c r="Q130" s="109" t="s">
        <v>80</v>
      </c>
      <c r="R130" s="108" t="s">
        <v>83</v>
      </c>
      <c r="S130" s="111" t="s">
        <v>83</v>
      </c>
      <c r="T130" s="108">
        <v>1060303</v>
      </c>
      <c r="U130" s="108">
        <v>2450</v>
      </c>
      <c r="V130" s="108">
        <v>570</v>
      </c>
      <c r="W130" s="108">
        <v>99</v>
      </c>
      <c r="X130" s="113">
        <v>2015</v>
      </c>
      <c r="Y130" s="113">
        <v>146</v>
      </c>
      <c r="Z130" s="113">
        <v>0</v>
      </c>
      <c r="AA130" s="114" t="s">
        <v>347</v>
      </c>
      <c r="AB130" s="108">
        <v>260</v>
      </c>
      <c r="AC130" s="109" t="s">
        <v>348</v>
      </c>
      <c r="AD130" s="196" t="s">
        <v>348</v>
      </c>
      <c r="AE130" s="196" t="s">
        <v>348</v>
      </c>
      <c r="AF130" s="197">
        <f>AE130-AD130</f>
        <v>0</v>
      </c>
      <c r="AG130" s="198">
        <f>IF(AI130="SI", 0,J130)</f>
        <v>342</v>
      </c>
      <c r="AH130" s="199">
        <f>AG130*AF130</f>
        <v>0</v>
      </c>
      <c r="AI130" s="200"/>
    </row>
    <row r="131" spans="1:35">
      <c r="A131" s="108">
        <v>2015</v>
      </c>
      <c r="B131" s="108">
        <v>119</v>
      </c>
      <c r="C131" s="109" t="s">
        <v>517</v>
      </c>
      <c r="D131" s="194" t="s">
        <v>518</v>
      </c>
      <c r="E131" s="109" t="s">
        <v>519</v>
      </c>
      <c r="F131" s="111"/>
      <c r="G131" s="112">
        <v>35.31</v>
      </c>
      <c r="H131" s="112">
        <v>3.21</v>
      </c>
      <c r="I131" s="143" t="s">
        <v>79</v>
      </c>
      <c r="J131" s="112">
        <f>IF(I131="SI", G131-H131,G131)</f>
        <v>35.31</v>
      </c>
      <c r="K131" s="195" t="s">
        <v>80</v>
      </c>
      <c r="L131" s="108">
        <v>2015</v>
      </c>
      <c r="M131" s="108">
        <v>1240</v>
      </c>
      <c r="N131" s="109" t="s">
        <v>517</v>
      </c>
      <c r="O131" s="111" t="s">
        <v>163</v>
      </c>
      <c r="P131" s="109" t="s">
        <v>164</v>
      </c>
      <c r="Q131" s="109" t="s">
        <v>80</v>
      </c>
      <c r="R131" s="108" t="s">
        <v>83</v>
      </c>
      <c r="S131" s="111" t="s">
        <v>83</v>
      </c>
      <c r="T131" s="108">
        <v>1010203</v>
      </c>
      <c r="U131" s="108">
        <v>140</v>
      </c>
      <c r="V131" s="108">
        <v>450</v>
      </c>
      <c r="W131" s="108">
        <v>6</v>
      </c>
      <c r="X131" s="113">
        <v>2015</v>
      </c>
      <c r="Y131" s="113">
        <v>148</v>
      </c>
      <c r="Z131" s="113">
        <v>0</v>
      </c>
      <c r="AA131" s="114" t="s">
        <v>206</v>
      </c>
      <c r="AB131" s="108">
        <v>308</v>
      </c>
      <c r="AC131" s="109" t="s">
        <v>206</v>
      </c>
      <c r="AD131" s="196" t="s">
        <v>520</v>
      </c>
      <c r="AE131" s="196" t="s">
        <v>206</v>
      </c>
      <c r="AF131" s="197">
        <f>AE131-AD131</f>
        <v>-2</v>
      </c>
      <c r="AG131" s="198">
        <f>IF(AI131="SI", 0,J131)</f>
        <v>35.31</v>
      </c>
      <c r="AH131" s="199">
        <f>AG131*AF131</f>
        <v>-70.62</v>
      </c>
      <c r="AI131" s="200"/>
    </row>
    <row r="132" spans="1:35">
      <c r="A132" s="108">
        <v>2015</v>
      </c>
      <c r="B132" s="108">
        <v>120</v>
      </c>
      <c r="C132" s="109" t="s">
        <v>517</v>
      </c>
      <c r="D132" s="194" t="s">
        <v>521</v>
      </c>
      <c r="E132" s="109" t="s">
        <v>519</v>
      </c>
      <c r="F132" s="111"/>
      <c r="G132" s="112">
        <v>486.17</v>
      </c>
      <c r="H132" s="112">
        <v>40.19</v>
      </c>
      <c r="I132" s="143" t="s">
        <v>79</v>
      </c>
      <c r="J132" s="112">
        <f>IF(I132="SI", G132-H132,G132)</f>
        <v>486.17</v>
      </c>
      <c r="K132" s="195" t="s">
        <v>80</v>
      </c>
      <c r="L132" s="108">
        <v>2015</v>
      </c>
      <c r="M132" s="108">
        <v>1226</v>
      </c>
      <c r="N132" s="109" t="s">
        <v>517</v>
      </c>
      <c r="O132" s="111" t="s">
        <v>163</v>
      </c>
      <c r="P132" s="109" t="s">
        <v>164</v>
      </c>
      <c r="Q132" s="109" t="s">
        <v>80</v>
      </c>
      <c r="R132" s="108" t="s">
        <v>83</v>
      </c>
      <c r="S132" s="111" t="s">
        <v>83</v>
      </c>
      <c r="T132" s="108">
        <v>1010203</v>
      </c>
      <c r="U132" s="108">
        <v>140</v>
      </c>
      <c r="V132" s="108">
        <v>450</v>
      </c>
      <c r="W132" s="108">
        <v>6</v>
      </c>
      <c r="X132" s="113">
        <v>2015</v>
      </c>
      <c r="Y132" s="113">
        <v>149</v>
      </c>
      <c r="Z132" s="113">
        <v>0</v>
      </c>
      <c r="AA132" s="114" t="s">
        <v>206</v>
      </c>
      <c r="AB132" s="108">
        <v>309</v>
      </c>
      <c r="AC132" s="109" t="s">
        <v>206</v>
      </c>
      <c r="AD132" s="196" t="s">
        <v>520</v>
      </c>
      <c r="AE132" s="196" t="s">
        <v>206</v>
      </c>
      <c r="AF132" s="197">
        <f>AE132-AD132</f>
        <v>-2</v>
      </c>
      <c r="AG132" s="198">
        <f>IF(AI132="SI", 0,J132)</f>
        <v>486.17</v>
      </c>
      <c r="AH132" s="199">
        <f>AG132*AF132</f>
        <v>-972.34</v>
      </c>
      <c r="AI132" s="200"/>
    </row>
    <row r="133" spans="1:35">
      <c r="A133" s="108">
        <v>2015</v>
      </c>
      <c r="B133" s="108">
        <v>121</v>
      </c>
      <c r="C133" s="109" t="s">
        <v>517</v>
      </c>
      <c r="D133" s="194" t="s">
        <v>522</v>
      </c>
      <c r="E133" s="109" t="s">
        <v>519</v>
      </c>
      <c r="F133" s="111"/>
      <c r="G133" s="112">
        <v>35.31</v>
      </c>
      <c r="H133" s="112">
        <v>3.21</v>
      </c>
      <c r="I133" s="143" t="s">
        <v>79</v>
      </c>
      <c r="J133" s="112">
        <f>IF(I133="SI", G133-H133,G133)</f>
        <v>35.31</v>
      </c>
      <c r="K133" s="195" t="s">
        <v>80</v>
      </c>
      <c r="L133" s="108">
        <v>2015</v>
      </c>
      <c r="M133" s="108">
        <v>1239</v>
      </c>
      <c r="N133" s="109" t="s">
        <v>517</v>
      </c>
      <c r="O133" s="111" t="s">
        <v>163</v>
      </c>
      <c r="P133" s="109" t="s">
        <v>164</v>
      </c>
      <c r="Q133" s="109" t="s">
        <v>80</v>
      </c>
      <c r="R133" s="108" t="s">
        <v>83</v>
      </c>
      <c r="S133" s="111" t="s">
        <v>83</v>
      </c>
      <c r="T133" s="108">
        <v>1010203</v>
      </c>
      <c r="U133" s="108">
        <v>140</v>
      </c>
      <c r="V133" s="108">
        <v>450</v>
      </c>
      <c r="W133" s="108">
        <v>6</v>
      </c>
      <c r="X133" s="113">
        <v>2015</v>
      </c>
      <c r="Y133" s="113">
        <v>150</v>
      </c>
      <c r="Z133" s="113">
        <v>0</v>
      </c>
      <c r="AA133" s="114" t="s">
        <v>206</v>
      </c>
      <c r="AB133" s="108">
        <v>310</v>
      </c>
      <c r="AC133" s="109" t="s">
        <v>206</v>
      </c>
      <c r="AD133" s="196" t="s">
        <v>520</v>
      </c>
      <c r="AE133" s="196" t="s">
        <v>206</v>
      </c>
      <c r="AF133" s="197">
        <f>AE133-AD133</f>
        <v>-2</v>
      </c>
      <c r="AG133" s="198">
        <f>IF(AI133="SI", 0,J133)</f>
        <v>35.31</v>
      </c>
      <c r="AH133" s="199">
        <f>AG133*AF133</f>
        <v>-70.62</v>
      </c>
      <c r="AI133" s="200"/>
    </row>
    <row r="134" spans="1:35">
      <c r="A134" s="108">
        <v>2015</v>
      </c>
      <c r="B134" s="108">
        <v>122</v>
      </c>
      <c r="C134" s="109" t="s">
        <v>517</v>
      </c>
      <c r="D134" s="194" t="s">
        <v>523</v>
      </c>
      <c r="E134" s="109" t="s">
        <v>524</v>
      </c>
      <c r="F134" s="111" t="s">
        <v>358</v>
      </c>
      <c r="G134" s="112">
        <v>103.7</v>
      </c>
      <c r="H134" s="112">
        <v>18.7</v>
      </c>
      <c r="I134" s="143" t="s">
        <v>79</v>
      </c>
      <c r="J134" s="112">
        <f>IF(I134="SI", G134-H134,G134)</f>
        <v>103.7</v>
      </c>
      <c r="K134" s="195" t="s">
        <v>80</v>
      </c>
      <c r="L134" s="108">
        <v>2015</v>
      </c>
      <c r="M134" s="108">
        <v>1237</v>
      </c>
      <c r="N134" s="109" t="s">
        <v>517</v>
      </c>
      <c r="O134" s="111" t="s">
        <v>317</v>
      </c>
      <c r="P134" s="109" t="s">
        <v>318</v>
      </c>
      <c r="Q134" s="109" t="s">
        <v>80</v>
      </c>
      <c r="R134" s="108" t="s">
        <v>83</v>
      </c>
      <c r="S134" s="111" t="s">
        <v>83</v>
      </c>
      <c r="T134" s="108">
        <v>1010203</v>
      </c>
      <c r="U134" s="108">
        <v>140</v>
      </c>
      <c r="V134" s="108">
        <v>450</v>
      </c>
      <c r="W134" s="108">
        <v>2</v>
      </c>
      <c r="X134" s="113">
        <v>2015</v>
      </c>
      <c r="Y134" s="113">
        <v>151</v>
      </c>
      <c r="Z134" s="113">
        <v>0</v>
      </c>
      <c r="AA134" s="114" t="s">
        <v>206</v>
      </c>
      <c r="AB134" s="108">
        <v>307</v>
      </c>
      <c r="AC134" s="109" t="s">
        <v>206</v>
      </c>
      <c r="AD134" s="196" t="s">
        <v>525</v>
      </c>
      <c r="AE134" s="196" t="s">
        <v>206</v>
      </c>
      <c r="AF134" s="197">
        <f>AE134-AD134</f>
        <v>1</v>
      </c>
      <c r="AG134" s="198">
        <f>IF(AI134="SI", 0,J134)</f>
        <v>103.7</v>
      </c>
      <c r="AH134" s="199">
        <f>AG134*AF134</f>
        <v>103.7</v>
      </c>
      <c r="AI134" s="200"/>
    </row>
    <row r="135" spans="1:35">
      <c r="A135" s="108">
        <v>2015</v>
      </c>
      <c r="B135" s="108">
        <v>123</v>
      </c>
      <c r="C135" s="109" t="s">
        <v>526</v>
      </c>
      <c r="D135" s="194" t="s">
        <v>527</v>
      </c>
      <c r="E135" s="109" t="s">
        <v>432</v>
      </c>
      <c r="F135" s="111" t="s">
        <v>528</v>
      </c>
      <c r="G135" s="112">
        <v>3285.52</v>
      </c>
      <c r="H135" s="112">
        <v>592.47</v>
      </c>
      <c r="I135" s="143" t="s">
        <v>79</v>
      </c>
      <c r="J135" s="112">
        <f>IF(I135="SI", G135-H135,G135)</f>
        <v>3285.52</v>
      </c>
      <c r="K135" s="195" t="s">
        <v>80</v>
      </c>
      <c r="L135" s="108">
        <v>2015</v>
      </c>
      <c r="M135" s="108">
        <v>1268</v>
      </c>
      <c r="N135" s="109" t="s">
        <v>526</v>
      </c>
      <c r="O135" s="111" t="s">
        <v>223</v>
      </c>
      <c r="P135" s="109" t="s">
        <v>224</v>
      </c>
      <c r="Q135" s="109" t="s">
        <v>225</v>
      </c>
      <c r="R135" s="108" t="s">
        <v>83</v>
      </c>
      <c r="S135" s="111" t="s">
        <v>83</v>
      </c>
      <c r="T135" s="108">
        <v>1110705</v>
      </c>
      <c r="U135" s="108">
        <v>5000</v>
      </c>
      <c r="V135" s="108">
        <v>6660</v>
      </c>
      <c r="W135" s="108">
        <v>99</v>
      </c>
      <c r="X135" s="113">
        <v>2015</v>
      </c>
      <c r="Y135" s="113">
        <v>153</v>
      </c>
      <c r="Z135" s="113">
        <v>0</v>
      </c>
      <c r="AA135" s="114" t="s">
        <v>355</v>
      </c>
      <c r="AB135" s="108">
        <v>291</v>
      </c>
      <c r="AC135" s="109" t="s">
        <v>355</v>
      </c>
      <c r="AD135" s="196" t="s">
        <v>525</v>
      </c>
      <c r="AE135" s="196" t="s">
        <v>355</v>
      </c>
      <c r="AF135" s="197">
        <f>AE135-AD135</f>
        <v>-20</v>
      </c>
      <c r="AG135" s="198">
        <f>IF(AI135="SI", 0,J135)</f>
        <v>3285.52</v>
      </c>
      <c r="AH135" s="199">
        <f>AG135*AF135</f>
        <v>-65710.399999999994</v>
      </c>
      <c r="AI135" s="200"/>
    </row>
    <row r="136" spans="1:35">
      <c r="A136" s="108">
        <v>2015</v>
      </c>
      <c r="B136" s="108">
        <v>124</v>
      </c>
      <c r="C136" s="109" t="s">
        <v>526</v>
      </c>
      <c r="D136" s="194" t="s">
        <v>529</v>
      </c>
      <c r="E136" s="109" t="s">
        <v>480</v>
      </c>
      <c r="F136" s="111" t="s">
        <v>530</v>
      </c>
      <c r="G136" s="112">
        <v>30.52</v>
      </c>
      <c r="H136" s="112">
        <v>5.5</v>
      </c>
      <c r="I136" s="143" t="s">
        <v>79</v>
      </c>
      <c r="J136" s="112">
        <f>IF(I136="SI", G136-H136,G136)</f>
        <v>30.52</v>
      </c>
      <c r="K136" s="195" t="s">
        <v>80</v>
      </c>
      <c r="L136" s="108">
        <v>2015</v>
      </c>
      <c r="M136" s="108">
        <v>1267</v>
      </c>
      <c r="N136" s="109" t="s">
        <v>526</v>
      </c>
      <c r="O136" s="111" t="s">
        <v>171</v>
      </c>
      <c r="P136" s="109" t="s">
        <v>172</v>
      </c>
      <c r="Q136" s="109" t="s">
        <v>80</v>
      </c>
      <c r="R136" s="108" t="s">
        <v>83</v>
      </c>
      <c r="S136" s="111" t="s">
        <v>83</v>
      </c>
      <c r="T136" s="108">
        <v>1010203</v>
      </c>
      <c r="U136" s="108">
        <v>140</v>
      </c>
      <c r="V136" s="108">
        <v>450</v>
      </c>
      <c r="W136" s="108">
        <v>5</v>
      </c>
      <c r="X136" s="113">
        <v>2015</v>
      </c>
      <c r="Y136" s="113">
        <v>154</v>
      </c>
      <c r="Z136" s="113">
        <v>0</v>
      </c>
      <c r="AA136" s="114" t="s">
        <v>355</v>
      </c>
      <c r="AB136" s="108">
        <v>296</v>
      </c>
      <c r="AC136" s="109" t="s">
        <v>355</v>
      </c>
      <c r="AD136" s="196" t="s">
        <v>531</v>
      </c>
      <c r="AE136" s="196" t="s">
        <v>355</v>
      </c>
      <c r="AF136" s="197">
        <f>AE136-AD136</f>
        <v>-51</v>
      </c>
      <c r="AG136" s="198">
        <f>IF(AI136="SI", 0,J136)</f>
        <v>30.52</v>
      </c>
      <c r="AH136" s="199">
        <f>AG136*AF136</f>
        <v>-1556.52</v>
      </c>
      <c r="AI136" s="200"/>
    </row>
    <row r="137" spans="1:35">
      <c r="A137" s="108">
        <v>2015</v>
      </c>
      <c r="B137" s="108">
        <v>125</v>
      </c>
      <c r="C137" s="109" t="s">
        <v>526</v>
      </c>
      <c r="D137" s="194" t="s">
        <v>532</v>
      </c>
      <c r="E137" s="109" t="s">
        <v>489</v>
      </c>
      <c r="F137" s="111"/>
      <c r="G137" s="112">
        <v>51.31</v>
      </c>
      <c r="H137" s="112">
        <v>9.2200000000000006</v>
      </c>
      <c r="I137" s="143" t="s">
        <v>79</v>
      </c>
      <c r="J137" s="112">
        <f>IF(I137="SI", G137-H137,G137)</f>
        <v>51.31</v>
      </c>
      <c r="K137" s="195" t="s">
        <v>80</v>
      </c>
      <c r="L137" s="108">
        <v>2015</v>
      </c>
      <c r="M137" s="108">
        <v>1205</v>
      </c>
      <c r="N137" s="109" t="s">
        <v>533</v>
      </c>
      <c r="O137" s="111" t="s">
        <v>187</v>
      </c>
      <c r="P137" s="109" t="s">
        <v>188</v>
      </c>
      <c r="Q137" s="109" t="s">
        <v>188</v>
      </c>
      <c r="R137" s="108" t="s">
        <v>83</v>
      </c>
      <c r="S137" s="111" t="s">
        <v>83</v>
      </c>
      <c r="T137" s="108">
        <v>1010202</v>
      </c>
      <c r="U137" s="108">
        <v>130</v>
      </c>
      <c r="V137" s="108">
        <v>450</v>
      </c>
      <c r="W137" s="108">
        <v>1</v>
      </c>
      <c r="X137" s="113">
        <v>2015</v>
      </c>
      <c r="Y137" s="113">
        <v>155</v>
      </c>
      <c r="Z137" s="113">
        <v>0</v>
      </c>
      <c r="AA137" s="114" t="s">
        <v>355</v>
      </c>
      <c r="AB137" s="108">
        <v>292</v>
      </c>
      <c r="AC137" s="109" t="s">
        <v>355</v>
      </c>
      <c r="AD137" s="196" t="s">
        <v>534</v>
      </c>
      <c r="AE137" s="196" t="s">
        <v>355</v>
      </c>
      <c r="AF137" s="197">
        <f>AE137-AD137</f>
        <v>5</v>
      </c>
      <c r="AG137" s="198">
        <f>IF(AI137="SI", 0,J137)</f>
        <v>51.31</v>
      </c>
      <c r="AH137" s="199">
        <f>AG137*AF137</f>
        <v>256.55</v>
      </c>
      <c r="AI137" s="200"/>
    </row>
    <row r="138" spans="1:35">
      <c r="A138" s="108">
        <v>2015</v>
      </c>
      <c r="B138" s="108">
        <v>126</v>
      </c>
      <c r="C138" s="109" t="s">
        <v>355</v>
      </c>
      <c r="D138" s="194" t="s">
        <v>535</v>
      </c>
      <c r="E138" s="109" t="s">
        <v>536</v>
      </c>
      <c r="F138" s="111" t="s">
        <v>537</v>
      </c>
      <c r="G138" s="112">
        <v>240.11</v>
      </c>
      <c r="H138" s="112">
        <v>43.3</v>
      </c>
      <c r="I138" s="143" t="s">
        <v>79</v>
      </c>
      <c r="J138" s="112">
        <f>IF(I138="SI", G138-H138,G138)</f>
        <v>240.11</v>
      </c>
      <c r="K138" s="195" t="s">
        <v>80</v>
      </c>
      <c r="L138" s="108">
        <v>2015</v>
      </c>
      <c r="M138" s="108">
        <v>1264</v>
      </c>
      <c r="N138" s="109" t="s">
        <v>526</v>
      </c>
      <c r="O138" s="111" t="s">
        <v>407</v>
      </c>
      <c r="P138" s="109" t="s">
        <v>408</v>
      </c>
      <c r="Q138" s="109" t="s">
        <v>409</v>
      </c>
      <c r="R138" s="108" t="s">
        <v>83</v>
      </c>
      <c r="S138" s="111" t="s">
        <v>83</v>
      </c>
      <c r="T138" s="108">
        <v>2080105</v>
      </c>
      <c r="U138" s="108">
        <v>8270</v>
      </c>
      <c r="V138" s="108">
        <v>11840</v>
      </c>
      <c r="W138" s="108">
        <v>6</v>
      </c>
      <c r="X138" s="113">
        <v>2015</v>
      </c>
      <c r="Y138" s="113">
        <v>156</v>
      </c>
      <c r="Z138" s="113">
        <v>0</v>
      </c>
      <c r="AA138" s="114" t="s">
        <v>538</v>
      </c>
      <c r="AB138" s="108">
        <v>290</v>
      </c>
      <c r="AC138" s="109" t="s">
        <v>355</v>
      </c>
      <c r="AD138" s="196" t="s">
        <v>539</v>
      </c>
      <c r="AE138" s="196" t="s">
        <v>355</v>
      </c>
      <c r="AF138" s="197">
        <f>AE138-AD138</f>
        <v>-29</v>
      </c>
      <c r="AG138" s="198">
        <f>IF(AI138="SI", 0,J138)</f>
        <v>240.11</v>
      </c>
      <c r="AH138" s="199">
        <f>AG138*AF138</f>
        <v>-6963.1900000000005</v>
      </c>
      <c r="AI138" s="200"/>
    </row>
    <row r="139" spans="1:35">
      <c r="A139" s="108">
        <v>2015</v>
      </c>
      <c r="B139" s="108">
        <v>127</v>
      </c>
      <c r="C139" s="109" t="s">
        <v>540</v>
      </c>
      <c r="D139" s="194" t="s">
        <v>541</v>
      </c>
      <c r="E139" s="109" t="s">
        <v>480</v>
      </c>
      <c r="F139" s="111" t="s">
        <v>367</v>
      </c>
      <c r="G139" s="112">
        <v>36.6</v>
      </c>
      <c r="H139" s="112">
        <v>6.6</v>
      </c>
      <c r="I139" s="143" t="s">
        <v>79</v>
      </c>
      <c r="J139" s="112">
        <f>IF(I139="SI", G139-H139,G139)</f>
        <v>36.6</v>
      </c>
      <c r="K139" s="195" t="s">
        <v>542</v>
      </c>
      <c r="L139" s="108">
        <v>2015</v>
      </c>
      <c r="M139" s="108">
        <v>1225</v>
      </c>
      <c r="N139" s="109" t="s">
        <v>517</v>
      </c>
      <c r="O139" s="111" t="s">
        <v>312</v>
      </c>
      <c r="P139" s="109" t="s">
        <v>313</v>
      </c>
      <c r="Q139" s="109" t="s">
        <v>80</v>
      </c>
      <c r="R139" s="108" t="s">
        <v>83</v>
      </c>
      <c r="S139" s="111" t="s">
        <v>83</v>
      </c>
      <c r="T139" s="108">
        <v>1010203</v>
      </c>
      <c r="U139" s="108">
        <v>140</v>
      </c>
      <c r="V139" s="108">
        <v>450</v>
      </c>
      <c r="W139" s="108">
        <v>4</v>
      </c>
      <c r="X139" s="113">
        <v>2015</v>
      </c>
      <c r="Y139" s="113">
        <v>159</v>
      </c>
      <c r="Z139" s="113">
        <v>0</v>
      </c>
      <c r="AA139" s="114" t="s">
        <v>206</v>
      </c>
      <c r="AB139" s="108">
        <v>302</v>
      </c>
      <c r="AC139" s="109" t="s">
        <v>206</v>
      </c>
      <c r="AD139" s="196" t="s">
        <v>525</v>
      </c>
      <c r="AE139" s="196" t="s">
        <v>206</v>
      </c>
      <c r="AF139" s="197">
        <f>AE139-AD139</f>
        <v>1</v>
      </c>
      <c r="AG139" s="198">
        <f>IF(AI139="SI", 0,J139)</f>
        <v>36.6</v>
      </c>
      <c r="AH139" s="199">
        <f>AG139*AF139</f>
        <v>36.6</v>
      </c>
      <c r="AI139" s="200"/>
    </row>
    <row r="140" spans="1:35">
      <c r="A140" s="108">
        <v>2015</v>
      </c>
      <c r="B140" s="108">
        <v>128</v>
      </c>
      <c r="C140" s="109" t="s">
        <v>540</v>
      </c>
      <c r="D140" s="194" t="s">
        <v>543</v>
      </c>
      <c r="E140" s="109" t="s">
        <v>544</v>
      </c>
      <c r="F140" s="111" t="s">
        <v>545</v>
      </c>
      <c r="G140" s="112">
        <v>342.58</v>
      </c>
      <c r="H140" s="112">
        <v>61.78</v>
      </c>
      <c r="I140" s="143" t="s">
        <v>546</v>
      </c>
      <c r="J140" s="112">
        <f>IF(I140="SI", G140-H140,G140)</f>
        <v>280.79999999999995</v>
      </c>
      <c r="K140" s="195" t="s">
        <v>80</v>
      </c>
      <c r="L140" s="108">
        <v>2015</v>
      </c>
      <c r="M140" s="108">
        <v>161</v>
      </c>
      <c r="N140" s="109" t="s">
        <v>547</v>
      </c>
      <c r="O140" s="111" t="s">
        <v>339</v>
      </c>
      <c r="P140" s="109" t="s">
        <v>340</v>
      </c>
      <c r="Q140" s="109" t="s">
        <v>80</v>
      </c>
      <c r="R140" s="108" t="s">
        <v>83</v>
      </c>
      <c r="S140" s="111" t="s">
        <v>83</v>
      </c>
      <c r="T140" s="108">
        <v>1010403</v>
      </c>
      <c r="U140" s="108">
        <v>360</v>
      </c>
      <c r="V140" s="108">
        <v>1400</v>
      </c>
      <c r="W140" s="108">
        <v>1</v>
      </c>
      <c r="X140" s="113">
        <v>2015</v>
      </c>
      <c r="Y140" s="113">
        <v>160</v>
      </c>
      <c r="Z140" s="113">
        <v>0</v>
      </c>
      <c r="AA140" s="114" t="s">
        <v>80</v>
      </c>
      <c r="AB140" s="108">
        <v>0</v>
      </c>
      <c r="AC140" s="109" t="s">
        <v>544</v>
      </c>
      <c r="AD140" s="196" t="s">
        <v>548</v>
      </c>
      <c r="AE140" s="196" t="s">
        <v>544</v>
      </c>
      <c r="AF140" s="197">
        <f>AE140-AD140</f>
        <v>-35</v>
      </c>
      <c r="AG140" s="198">
        <f>IF(AI140="SI", 0,J140)</f>
        <v>280.79999999999995</v>
      </c>
      <c r="AH140" s="199">
        <f>AG140*AF140</f>
        <v>-9827.9999999999982</v>
      </c>
      <c r="AI140" s="200"/>
    </row>
    <row r="141" spans="1:35">
      <c r="A141" s="108">
        <v>2015</v>
      </c>
      <c r="B141" s="108">
        <v>129</v>
      </c>
      <c r="C141" s="109" t="s">
        <v>540</v>
      </c>
      <c r="D141" s="194" t="s">
        <v>549</v>
      </c>
      <c r="E141" s="109" t="s">
        <v>544</v>
      </c>
      <c r="F141" s="111" t="s">
        <v>550</v>
      </c>
      <c r="G141" s="112">
        <v>2196</v>
      </c>
      <c r="H141" s="112">
        <v>396</v>
      </c>
      <c r="I141" s="143" t="s">
        <v>546</v>
      </c>
      <c r="J141" s="112">
        <f>IF(I141="SI", G141-H141,G141)</f>
        <v>1800</v>
      </c>
      <c r="K141" s="195" t="s">
        <v>80</v>
      </c>
      <c r="L141" s="108">
        <v>2015</v>
      </c>
      <c r="M141" s="108">
        <v>160</v>
      </c>
      <c r="N141" s="109" t="s">
        <v>547</v>
      </c>
      <c r="O141" s="111" t="s">
        <v>339</v>
      </c>
      <c r="P141" s="109" t="s">
        <v>340</v>
      </c>
      <c r="Q141" s="109" t="s">
        <v>80</v>
      </c>
      <c r="R141" s="108" t="s">
        <v>83</v>
      </c>
      <c r="S141" s="111" t="s">
        <v>83</v>
      </c>
      <c r="T141" s="108">
        <v>1010403</v>
      </c>
      <c r="U141" s="108">
        <v>360</v>
      </c>
      <c r="V141" s="108">
        <v>1400</v>
      </c>
      <c r="W141" s="108">
        <v>1</v>
      </c>
      <c r="X141" s="113">
        <v>2015</v>
      </c>
      <c r="Y141" s="113">
        <v>161</v>
      </c>
      <c r="Z141" s="113">
        <v>0</v>
      </c>
      <c r="AA141" s="114" t="s">
        <v>80</v>
      </c>
      <c r="AB141" s="108">
        <v>0</v>
      </c>
      <c r="AC141" s="109" t="s">
        <v>544</v>
      </c>
      <c r="AD141" s="196" t="s">
        <v>548</v>
      </c>
      <c r="AE141" s="196" t="s">
        <v>544</v>
      </c>
      <c r="AF141" s="197">
        <f>AE141-AD141</f>
        <v>-35</v>
      </c>
      <c r="AG141" s="198">
        <f>IF(AI141="SI", 0,J141)</f>
        <v>1800</v>
      </c>
      <c r="AH141" s="199">
        <f>AG141*AF141</f>
        <v>-63000</v>
      </c>
      <c r="AI141" s="200"/>
    </row>
    <row r="142" spans="1:35">
      <c r="A142" s="108">
        <v>2015</v>
      </c>
      <c r="B142" s="108">
        <v>130</v>
      </c>
      <c r="C142" s="109" t="s">
        <v>540</v>
      </c>
      <c r="D142" s="194" t="s">
        <v>551</v>
      </c>
      <c r="E142" s="109" t="s">
        <v>526</v>
      </c>
      <c r="F142" s="111" t="s">
        <v>552</v>
      </c>
      <c r="G142" s="112">
        <v>-342.58</v>
      </c>
      <c r="H142" s="112">
        <v>-61.78</v>
      </c>
      <c r="I142" s="143" t="s">
        <v>546</v>
      </c>
      <c r="J142" s="112">
        <f>IF(I142="SI", G142-H142,G142)</f>
        <v>-280.79999999999995</v>
      </c>
      <c r="K142" s="195" t="s">
        <v>80</v>
      </c>
      <c r="L142" s="108">
        <v>2015</v>
      </c>
      <c r="M142" s="108">
        <v>1285</v>
      </c>
      <c r="N142" s="109" t="s">
        <v>526</v>
      </c>
      <c r="O142" s="111" t="s">
        <v>339</v>
      </c>
      <c r="P142" s="109" t="s">
        <v>340</v>
      </c>
      <c r="Q142" s="109" t="s">
        <v>80</v>
      </c>
      <c r="R142" s="108" t="s">
        <v>83</v>
      </c>
      <c r="S142" s="111" t="s">
        <v>83</v>
      </c>
      <c r="T142" s="108">
        <v>1010403</v>
      </c>
      <c r="U142" s="108">
        <v>360</v>
      </c>
      <c r="V142" s="108">
        <v>1400</v>
      </c>
      <c r="W142" s="108">
        <v>1</v>
      </c>
      <c r="X142" s="113">
        <v>2015</v>
      </c>
      <c r="Y142" s="113">
        <v>160</v>
      </c>
      <c r="Z142" s="113">
        <v>0</v>
      </c>
      <c r="AA142" s="114" t="s">
        <v>80</v>
      </c>
      <c r="AB142" s="108">
        <v>0</v>
      </c>
      <c r="AC142" s="109" t="s">
        <v>526</v>
      </c>
      <c r="AD142" s="196" t="s">
        <v>553</v>
      </c>
      <c r="AE142" s="196" t="s">
        <v>526</v>
      </c>
      <c r="AF142" s="197">
        <f>AE142-AD142</f>
        <v>-82</v>
      </c>
      <c r="AG142" s="198">
        <f>IF(AI142="SI", 0,J142)</f>
        <v>-280.79999999999995</v>
      </c>
      <c r="AH142" s="199">
        <f>AG142*AF142</f>
        <v>23025.599999999995</v>
      </c>
      <c r="AI142" s="200"/>
    </row>
    <row r="143" spans="1:35">
      <c r="A143" s="108">
        <v>2015</v>
      </c>
      <c r="B143" s="108">
        <v>131</v>
      </c>
      <c r="C143" s="109" t="s">
        <v>540</v>
      </c>
      <c r="D143" s="194" t="s">
        <v>554</v>
      </c>
      <c r="E143" s="109" t="s">
        <v>526</v>
      </c>
      <c r="F143" s="111" t="s">
        <v>552</v>
      </c>
      <c r="G143" s="112">
        <v>-2196</v>
      </c>
      <c r="H143" s="112">
        <v>-396</v>
      </c>
      <c r="I143" s="143" t="s">
        <v>546</v>
      </c>
      <c r="J143" s="112">
        <f>IF(I143="SI", G143-H143,G143)</f>
        <v>-1800</v>
      </c>
      <c r="K143" s="195" t="s">
        <v>80</v>
      </c>
      <c r="L143" s="108">
        <v>2015</v>
      </c>
      <c r="M143" s="108">
        <v>1288</v>
      </c>
      <c r="N143" s="109" t="s">
        <v>526</v>
      </c>
      <c r="O143" s="111" t="s">
        <v>339</v>
      </c>
      <c r="P143" s="109" t="s">
        <v>340</v>
      </c>
      <c r="Q143" s="109" t="s">
        <v>80</v>
      </c>
      <c r="R143" s="108" t="s">
        <v>83</v>
      </c>
      <c r="S143" s="111" t="s">
        <v>83</v>
      </c>
      <c r="T143" s="108">
        <v>1010403</v>
      </c>
      <c r="U143" s="108">
        <v>360</v>
      </c>
      <c r="V143" s="108">
        <v>1400</v>
      </c>
      <c r="W143" s="108">
        <v>1</v>
      </c>
      <c r="X143" s="113">
        <v>2015</v>
      </c>
      <c r="Y143" s="113">
        <v>161</v>
      </c>
      <c r="Z143" s="113">
        <v>0</v>
      </c>
      <c r="AA143" s="114" t="s">
        <v>80</v>
      </c>
      <c r="AB143" s="108">
        <v>0</v>
      </c>
      <c r="AC143" s="109" t="s">
        <v>526</v>
      </c>
      <c r="AD143" s="196" t="s">
        <v>553</v>
      </c>
      <c r="AE143" s="196" t="s">
        <v>526</v>
      </c>
      <c r="AF143" s="197">
        <f>AE143-AD143</f>
        <v>-82</v>
      </c>
      <c r="AG143" s="198">
        <f>IF(AI143="SI", 0,J143)</f>
        <v>-1800</v>
      </c>
      <c r="AH143" s="199">
        <f>AG143*AF143</f>
        <v>147600</v>
      </c>
      <c r="AI143" s="200"/>
    </row>
    <row r="144" spans="1:35">
      <c r="A144" s="108">
        <v>2015</v>
      </c>
      <c r="B144" s="108">
        <v>132</v>
      </c>
      <c r="C144" s="109" t="s">
        <v>540</v>
      </c>
      <c r="D144" s="194" t="s">
        <v>555</v>
      </c>
      <c r="E144" s="109" t="s">
        <v>526</v>
      </c>
      <c r="F144" s="111" t="s">
        <v>552</v>
      </c>
      <c r="G144" s="112">
        <v>342.58</v>
      </c>
      <c r="H144" s="112">
        <v>61.78</v>
      </c>
      <c r="I144" s="143" t="s">
        <v>79</v>
      </c>
      <c r="J144" s="112">
        <f>IF(I144="SI", G144-H144,G144)</f>
        <v>342.58</v>
      </c>
      <c r="K144" s="195" t="s">
        <v>479</v>
      </c>
      <c r="L144" s="108">
        <v>2015</v>
      </c>
      <c r="M144" s="108">
        <v>1287</v>
      </c>
      <c r="N144" s="109" t="s">
        <v>526</v>
      </c>
      <c r="O144" s="111" t="s">
        <v>339</v>
      </c>
      <c r="P144" s="109" t="s">
        <v>340</v>
      </c>
      <c r="Q144" s="109" t="s">
        <v>80</v>
      </c>
      <c r="R144" s="108" t="s">
        <v>83</v>
      </c>
      <c r="S144" s="111" t="s">
        <v>83</v>
      </c>
      <c r="T144" s="108">
        <v>1010403</v>
      </c>
      <c r="U144" s="108">
        <v>360</v>
      </c>
      <c r="V144" s="108">
        <v>1400</v>
      </c>
      <c r="W144" s="108">
        <v>1</v>
      </c>
      <c r="X144" s="113">
        <v>2015</v>
      </c>
      <c r="Y144" s="113">
        <v>162</v>
      </c>
      <c r="Z144" s="113">
        <v>0</v>
      </c>
      <c r="AA144" s="114" t="s">
        <v>206</v>
      </c>
      <c r="AB144" s="108">
        <v>304</v>
      </c>
      <c r="AC144" s="109" t="s">
        <v>206</v>
      </c>
      <c r="AD144" s="196" t="s">
        <v>553</v>
      </c>
      <c r="AE144" s="196" t="s">
        <v>206</v>
      </c>
      <c r="AF144" s="197">
        <f>AE144-AD144</f>
        <v>-60</v>
      </c>
      <c r="AG144" s="198">
        <f>IF(AI144="SI", 0,J144)</f>
        <v>342.58</v>
      </c>
      <c r="AH144" s="199">
        <f>AG144*AF144</f>
        <v>-20554.8</v>
      </c>
      <c r="AI144" s="200"/>
    </row>
    <row r="145" spans="1:35">
      <c r="A145" s="108">
        <v>2015</v>
      </c>
      <c r="B145" s="108">
        <v>133</v>
      </c>
      <c r="C145" s="109" t="s">
        <v>540</v>
      </c>
      <c r="D145" s="194" t="s">
        <v>556</v>
      </c>
      <c r="E145" s="109" t="s">
        <v>526</v>
      </c>
      <c r="F145" s="111" t="s">
        <v>552</v>
      </c>
      <c r="G145" s="112">
        <v>2196</v>
      </c>
      <c r="H145" s="112">
        <v>396</v>
      </c>
      <c r="I145" s="143" t="s">
        <v>79</v>
      </c>
      <c r="J145" s="112">
        <f>IF(I145="SI", G145-H145,G145)</f>
        <v>2196</v>
      </c>
      <c r="K145" s="195" t="s">
        <v>479</v>
      </c>
      <c r="L145" s="108">
        <v>2015</v>
      </c>
      <c r="M145" s="108">
        <v>1286</v>
      </c>
      <c r="N145" s="109" t="s">
        <v>526</v>
      </c>
      <c r="O145" s="111" t="s">
        <v>339</v>
      </c>
      <c r="P145" s="109" t="s">
        <v>340</v>
      </c>
      <c r="Q145" s="109" t="s">
        <v>80</v>
      </c>
      <c r="R145" s="108" t="s">
        <v>83</v>
      </c>
      <c r="S145" s="111" t="s">
        <v>83</v>
      </c>
      <c r="T145" s="108">
        <v>1010403</v>
      </c>
      <c r="U145" s="108">
        <v>360</v>
      </c>
      <c r="V145" s="108">
        <v>1400</v>
      </c>
      <c r="W145" s="108">
        <v>1</v>
      </c>
      <c r="X145" s="113">
        <v>2015</v>
      </c>
      <c r="Y145" s="113">
        <v>163</v>
      </c>
      <c r="Z145" s="113">
        <v>0</v>
      </c>
      <c r="AA145" s="114" t="s">
        <v>206</v>
      </c>
      <c r="AB145" s="108">
        <v>305</v>
      </c>
      <c r="AC145" s="109" t="s">
        <v>206</v>
      </c>
      <c r="AD145" s="196" t="s">
        <v>553</v>
      </c>
      <c r="AE145" s="196" t="s">
        <v>206</v>
      </c>
      <c r="AF145" s="197">
        <f>AE145-AD145</f>
        <v>-60</v>
      </c>
      <c r="AG145" s="198">
        <f>IF(AI145="SI", 0,J145)</f>
        <v>2196</v>
      </c>
      <c r="AH145" s="199">
        <f>AG145*AF145</f>
        <v>-131760</v>
      </c>
      <c r="AI145" s="200"/>
    </row>
    <row r="146" spans="1:35">
      <c r="A146" s="108">
        <v>2015</v>
      </c>
      <c r="B146" s="108">
        <v>134</v>
      </c>
      <c r="C146" s="109" t="s">
        <v>540</v>
      </c>
      <c r="D146" s="194" t="s">
        <v>557</v>
      </c>
      <c r="E146" s="109" t="s">
        <v>558</v>
      </c>
      <c r="F146" s="111" t="s">
        <v>559</v>
      </c>
      <c r="G146" s="112">
        <v>64.28</v>
      </c>
      <c r="H146" s="112">
        <v>11.52</v>
      </c>
      <c r="I146" s="143" t="s">
        <v>79</v>
      </c>
      <c r="J146" s="112">
        <f>IF(I146="SI", G146-H146,G146)</f>
        <v>64.28</v>
      </c>
      <c r="K146" s="195" t="s">
        <v>560</v>
      </c>
      <c r="L146" s="108">
        <v>2015</v>
      </c>
      <c r="M146" s="108">
        <v>1334</v>
      </c>
      <c r="N146" s="109" t="s">
        <v>561</v>
      </c>
      <c r="O146" s="111" t="s">
        <v>345</v>
      </c>
      <c r="P146" s="109" t="s">
        <v>346</v>
      </c>
      <c r="Q146" s="109" t="s">
        <v>80</v>
      </c>
      <c r="R146" s="108" t="s">
        <v>83</v>
      </c>
      <c r="S146" s="111" t="s">
        <v>83</v>
      </c>
      <c r="T146" s="108">
        <v>1010203</v>
      </c>
      <c r="U146" s="108">
        <v>140</v>
      </c>
      <c r="V146" s="108">
        <v>450</v>
      </c>
      <c r="W146" s="108">
        <v>4</v>
      </c>
      <c r="X146" s="113">
        <v>2015</v>
      </c>
      <c r="Y146" s="113">
        <v>145</v>
      </c>
      <c r="Z146" s="113">
        <v>0</v>
      </c>
      <c r="AA146" s="114" t="s">
        <v>384</v>
      </c>
      <c r="AB146" s="108">
        <v>377</v>
      </c>
      <c r="AC146" s="109" t="s">
        <v>384</v>
      </c>
      <c r="AD146" s="196" t="s">
        <v>562</v>
      </c>
      <c r="AE146" s="196" t="s">
        <v>384</v>
      </c>
      <c r="AF146" s="197">
        <f>AE146-AD146</f>
        <v>41</v>
      </c>
      <c r="AG146" s="198">
        <f>IF(AI146="SI", 0,J146)</f>
        <v>64.28</v>
      </c>
      <c r="AH146" s="199">
        <f>AG146*AF146</f>
        <v>2635.48</v>
      </c>
      <c r="AI146" s="200"/>
    </row>
    <row r="147" spans="1:35">
      <c r="A147" s="108">
        <v>2015</v>
      </c>
      <c r="B147" s="108">
        <v>137</v>
      </c>
      <c r="C147" s="109" t="s">
        <v>540</v>
      </c>
      <c r="D147" s="194" t="s">
        <v>563</v>
      </c>
      <c r="E147" s="109" t="s">
        <v>564</v>
      </c>
      <c r="F147" s="111" t="s">
        <v>565</v>
      </c>
      <c r="G147" s="112">
        <v>12810</v>
      </c>
      <c r="H147" s="112">
        <v>2310</v>
      </c>
      <c r="I147" s="143" t="s">
        <v>546</v>
      </c>
      <c r="J147" s="112">
        <f>IF(I147="SI", G147-H147,G147)</f>
        <v>10500</v>
      </c>
      <c r="K147" s="195" t="s">
        <v>566</v>
      </c>
      <c r="L147" s="108">
        <v>2015</v>
      </c>
      <c r="M147" s="108">
        <v>910</v>
      </c>
      <c r="N147" s="109" t="s">
        <v>567</v>
      </c>
      <c r="O147" s="111" t="s">
        <v>568</v>
      </c>
      <c r="P147" s="109" t="s">
        <v>569</v>
      </c>
      <c r="Q147" s="109" t="s">
        <v>80</v>
      </c>
      <c r="R147" s="108" t="s">
        <v>83</v>
      </c>
      <c r="S147" s="111" t="s">
        <v>83</v>
      </c>
      <c r="T147" s="108">
        <v>2090605</v>
      </c>
      <c r="U147" s="108">
        <v>9070</v>
      </c>
      <c r="V147" s="108">
        <v>12650</v>
      </c>
      <c r="W147" s="108">
        <v>18</v>
      </c>
      <c r="X147" s="113">
        <v>2015</v>
      </c>
      <c r="Y147" s="113">
        <v>158</v>
      </c>
      <c r="Z147" s="113">
        <v>0</v>
      </c>
      <c r="AA147" s="114" t="s">
        <v>80</v>
      </c>
      <c r="AB147" s="108">
        <v>0</v>
      </c>
      <c r="AC147" s="109" t="s">
        <v>564</v>
      </c>
      <c r="AD147" s="196" t="s">
        <v>570</v>
      </c>
      <c r="AE147" s="196" t="s">
        <v>564</v>
      </c>
      <c r="AF147" s="197">
        <f>AE147-AD147</f>
        <v>-36</v>
      </c>
      <c r="AG147" s="198">
        <f>IF(AI147="SI", 0,J147)</f>
        <v>10500</v>
      </c>
      <c r="AH147" s="199">
        <f>AG147*AF147</f>
        <v>-378000</v>
      </c>
      <c r="AI147" s="200"/>
    </row>
    <row r="148" spans="1:35">
      <c r="A148" s="108">
        <v>2015</v>
      </c>
      <c r="B148" s="108">
        <v>138</v>
      </c>
      <c r="C148" s="109" t="s">
        <v>540</v>
      </c>
      <c r="D148" s="194" t="s">
        <v>571</v>
      </c>
      <c r="E148" s="109" t="s">
        <v>572</v>
      </c>
      <c r="F148" s="111" t="s">
        <v>565</v>
      </c>
      <c r="G148" s="112">
        <v>-12810</v>
      </c>
      <c r="H148" s="112">
        <v>-2310</v>
      </c>
      <c r="I148" s="143" t="s">
        <v>546</v>
      </c>
      <c r="J148" s="112">
        <f>IF(I148="SI", G148-H148,G148)</f>
        <v>-10500</v>
      </c>
      <c r="K148" s="195" t="s">
        <v>566</v>
      </c>
      <c r="L148" s="108">
        <v>2015</v>
      </c>
      <c r="M148" s="108">
        <v>1316</v>
      </c>
      <c r="N148" s="109" t="s">
        <v>573</v>
      </c>
      <c r="O148" s="111" t="s">
        <v>568</v>
      </c>
      <c r="P148" s="109" t="s">
        <v>569</v>
      </c>
      <c r="Q148" s="109" t="s">
        <v>80</v>
      </c>
      <c r="R148" s="108" t="s">
        <v>83</v>
      </c>
      <c r="S148" s="111" t="s">
        <v>83</v>
      </c>
      <c r="T148" s="108">
        <v>2090605</v>
      </c>
      <c r="U148" s="108">
        <v>9070</v>
      </c>
      <c r="V148" s="108">
        <v>12650</v>
      </c>
      <c r="W148" s="108">
        <v>18</v>
      </c>
      <c r="X148" s="113">
        <v>2015</v>
      </c>
      <c r="Y148" s="113">
        <v>158</v>
      </c>
      <c r="Z148" s="113">
        <v>0</v>
      </c>
      <c r="AA148" s="114" t="s">
        <v>80</v>
      </c>
      <c r="AB148" s="108">
        <v>0</v>
      </c>
      <c r="AC148" s="109" t="s">
        <v>572</v>
      </c>
      <c r="AD148" s="196" t="s">
        <v>574</v>
      </c>
      <c r="AE148" s="196" t="s">
        <v>572</v>
      </c>
      <c r="AF148" s="197">
        <f>AE148-AD148</f>
        <v>-31</v>
      </c>
      <c r="AG148" s="198">
        <f>IF(AI148="SI", 0,J148)</f>
        <v>-10500</v>
      </c>
      <c r="AH148" s="199">
        <f>AG148*AF148</f>
        <v>325500</v>
      </c>
      <c r="AI148" s="200"/>
    </row>
    <row r="149" spans="1:35">
      <c r="A149" s="108">
        <v>2015</v>
      </c>
      <c r="B149" s="108">
        <v>139</v>
      </c>
      <c r="C149" s="109" t="s">
        <v>540</v>
      </c>
      <c r="D149" s="194" t="s">
        <v>575</v>
      </c>
      <c r="E149" s="109" t="s">
        <v>576</v>
      </c>
      <c r="F149" s="111" t="s">
        <v>577</v>
      </c>
      <c r="G149" s="112">
        <v>6859.71</v>
      </c>
      <c r="H149" s="112">
        <v>1237</v>
      </c>
      <c r="I149" s="143" t="s">
        <v>79</v>
      </c>
      <c r="J149" s="112">
        <f>IF(I149="SI", G149-H149,G149)</f>
        <v>6859.71</v>
      </c>
      <c r="K149" s="195" t="s">
        <v>80</v>
      </c>
      <c r="L149" s="108">
        <v>2015</v>
      </c>
      <c r="M149" s="108">
        <v>1203</v>
      </c>
      <c r="N149" s="109" t="s">
        <v>533</v>
      </c>
      <c r="O149" s="111" t="s">
        <v>568</v>
      </c>
      <c r="P149" s="109" t="s">
        <v>569</v>
      </c>
      <c r="Q149" s="109" t="s">
        <v>80</v>
      </c>
      <c r="R149" s="108" t="s">
        <v>83</v>
      </c>
      <c r="S149" s="111" t="s">
        <v>83</v>
      </c>
      <c r="T149" s="108">
        <v>2090106</v>
      </c>
      <c r="U149" s="108">
        <v>8580</v>
      </c>
      <c r="V149" s="108">
        <v>9660</v>
      </c>
      <c r="W149" s="108">
        <v>99</v>
      </c>
      <c r="X149" s="113">
        <v>2014</v>
      </c>
      <c r="Y149" s="113">
        <v>374</v>
      </c>
      <c r="Z149" s="113">
        <v>0</v>
      </c>
      <c r="AA149" s="114" t="s">
        <v>80</v>
      </c>
      <c r="AB149" s="108">
        <v>346</v>
      </c>
      <c r="AC149" s="109" t="s">
        <v>578</v>
      </c>
      <c r="AD149" s="196" t="s">
        <v>579</v>
      </c>
      <c r="AE149" s="196" t="s">
        <v>578</v>
      </c>
      <c r="AF149" s="197">
        <f>AE149-AD149</f>
        <v>54</v>
      </c>
      <c r="AG149" s="198">
        <f>IF(AI149="SI", 0,J149)</f>
        <v>6859.71</v>
      </c>
      <c r="AH149" s="199">
        <f>AG149*AF149</f>
        <v>370424.34</v>
      </c>
      <c r="AI149" s="200"/>
    </row>
    <row r="150" spans="1:35">
      <c r="A150" s="108">
        <v>2015</v>
      </c>
      <c r="B150" s="108">
        <v>140</v>
      </c>
      <c r="C150" s="109" t="s">
        <v>206</v>
      </c>
      <c r="D150" s="194" t="s">
        <v>580</v>
      </c>
      <c r="E150" s="109" t="s">
        <v>581</v>
      </c>
      <c r="F150" s="111" t="s">
        <v>582</v>
      </c>
      <c r="G150" s="112">
        <v>558.02</v>
      </c>
      <c r="H150" s="112">
        <v>100.63</v>
      </c>
      <c r="I150" s="143" t="s">
        <v>79</v>
      </c>
      <c r="J150" s="112">
        <f>IF(I150="SI", G150-H150,G150)</f>
        <v>558.02</v>
      </c>
      <c r="K150" s="195" t="s">
        <v>80</v>
      </c>
      <c r="L150" s="108">
        <v>2015</v>
      </c>
      <c r="M150" s="108">
        <v>1406</v>
      </c>
      <c r="N150" s="109" t="s">
        <v>525</v>
      </c>
      <c r="O150" s="111" t="s">
        <v>465</v>
      </c>
      <c r="P150" s="109" t="s">
        <v>466</v>
      </c>
      <c r="Q150" s="109" t="s">
        <v>466</v>
      </c>
      <c r="R150" s="108" t="s">
        <v>83</v>
      </c>
      <c r="S150" s="111" t="s">
        <v>83</v>
      </c>
      <c r="T150" s="108">
        <v>1010203</v>
      </c>
      <c r="U150" s="108">
        <v>140</v>
      </c>
      <c r="V150" s="108">
        <v>450</v>
      </c>
      <c r="W150" s="108">
        <v>2</v>
      </c>
      <c r="X150" s="113">
        <v>2015</v>
      </c>
      <c r="Y150" s="113">
        <v>166</v>
      </c>
      <c r="Z150" s="113">
        <v>0</v>
      </c>
      <c r="AA150" s="114" t="s">
        <v>583</v>
      </c>
      <c r="AB150" s="108">
        <v>448</v>
      </c>
      <c r="AC150" s="109" t="s">
        <v>584</v>
      </c>
      <c r="AD150" s="196" t="s">
        <v>585</v>
      </c>
      <c r="AE150" s="196" t="s">
        <v>584</v>
      </c>
      <c r="AF150" s="197">
        <f>AE150-AD150</f>
        <v>13</v>
      </c>
      <c r="AG150" s="198">
        <f>IF(AI150="SI", 0,J150)</f>
        <v>558.02</v>
      </c>
      <c r="AH150" s="199">
        <f>AG150*AF150</f>
        <v>7254.26</v>
      </c>
      <c r="AI150" s="200"/>
    </row>
    <row r="151" spans="1:35">
      <c r="A151" s="108">
        <v>2015</v>
      </c>
      <c r="B151" s="108">
        <v>143</v>
      </c>
      <c r="C151" s="109" t="s">
        <v>586</v>
      </c>
      <c r="D151" s="194" t="s">
        <v>587</v>
      </c>
      <c r="E151" s="109" t="s">
        <v>588</v>
      </c>
      <c r="F151" s="111"/>
      <c r="G151" s="112">
        <v>874.99</v>
      </c>
      <c r="H151" s="112">
        <v>166.85</v>
      </c>
      <c r="I151" s="143" t="s">
        <v>546</v>
      </c>
      <c r="J151" s="112">
        <f>IF(I151="SI", G151-H151,G151)</f>
        <v>708.14</v>
      </c>
      <c r="K151" s="195" t="s">
        <v>80</v>
      </c>
      <c r="L151" s="108">
        <v>2015</v>
      </c>
      <c r="M151" s="108">
        <v>1224</v>
      </c>
      <c r="N151" s="109" t="s">
        <v>517</v>
      </c>
      <c r="O151" s="111" t="s">
        <v>180</v>
      </c>
      <c r="P151" s="109" t="s">
        <v>181</v>
      </c>
      <c r="Q151" s="109" t="s">
        <v>80</v>
      </c>
      <c r="R151" s="108" t="s">
        <v>83</v>
      </c>
      <c r="S151" s="111" t="s">
        <v>83</v>
      </c>
      <c r="T151" s="108">
        <v>1010203</v>
      </c>
      <c r="U151" s="108">
        <v>140</v>
      </c>
      <c r="V151" s="108">
        <v>450</v>
      </c>
      <c r="W151" s="108">
        <v>5</v>
      </c>
      <c r="X151" s="113">
        <v>2015</v>
      </c>
      <c r="Y151" s="113">
        <v>210</v>
      </c>
      <c r="Z151" s="113">
        <v>0</v>
      </c>
      <c r="AA151" s="114" t="s">
        <v>80</v>
      </c>
      <c r="AB151" s="108">
        <v>378</v>
      </c>
      <c r="AC151" s="109" t="s">
        <v>589</v>
      </c>
      <c r="AD151" s="196" t="s">
        <v>581</v>
      </c>
      <c r="AE151" s="196" t="s">
        <v>589</v>
      </c>
      <c r="AF151" s="197">
        <f>AE151-AD151</f>
        <v>59</v>
      </c>
      <c r="AG151" s="198">
        <f>IF(AI151="SI", 0,J151)</f>
        <v>708.14</v>
      </c>
      <c r="AH151" s="199">
        <f>AG151*AF151</f>
        <v>41780.26</v>
      </c>
      <c r="AI151" s="200"/>
    </row>
    <row r="152" spans="1:35">
      <c r="A152" s="108">
        <v>2015</v>
      </c>
      <c r="B152" s="108">
        <v>147</v>
      </c>
      <c r="C152" s="109" t="s">
        <v>128</v>
      </c>
      <c r="D152" s="194" t="s">
        <v>590</v>
      </c>
      <c r="E152" s="109" t="s">
        <v>591</v>
      </c>
      <c r="F152" s="111" t="s">
        <v>592</v>
      </c>
      <c r="G152" s="112">
        <v>94.86</v>
      </c>
      <c r="H152" s="112">
        <v>17.11</v>
      </c>
      <c r="I152" s="143" t="s">
        <v>79</v>
      </c>
      <c r="J152" s="112">
        <f>IF(I152="SI", G152-H152,G152)</f>
        <v>94.86</v>
      </c>
      <c r="K152" s="195" t="s">
        <v>123</v>
      </c>
      <c r="L152" s="108">
        <v>2014</v>
      </c>
      <c r="M152" s="108">
        <v>1363</v>
      </c>
      <c r="N152" s="109" t="s">
        <v>174</v>
      </c>
      <c r="O152" s="111" t="s">
        <v>125</v>
      </c>
      <c r="P152" s="109" t="s">
        <v>126</v>
      </c>
      <c r="Q152" s="109" t="s">
        <v>127</v>
      </c>
      <c r="R152" s="108" t="s">
        <v>83</v>
      </c>
      <c r="S152" s="111" t="s">
        <v>83</v>
      </c>
      <c r="T152" s="108">
        <v>1080203</v>
      </c>
      <c r="U152" s="108">
        <v>2890</v>
      </c>
      <c r="V152" s="108">
        <v>7430</v>
      </c>
      <c r="W152" s="108">
        <v>99</v>
      </c>
      <c r="X152" s="113">
        <v>2015</v>
      </c>
      <c r="Y152" s="113">
        <v>198</v>
      </c>
      <c r="Z152" s="113">
        <v>0</v>
      </c>
      <c r="AA152" s="114" t="s">
        <v>128</v>
      </c>
      <c r="AB152" s="108">
        <v>311</v>
      </c>
      <c r="AC152" s="109" t="s">
        <v>128</v>
      </c>
      <c r="AD152" s="196" t="s">
        <v>413</v>
      </c>
      <c r="AE152" s="196" t="s">
        <v>128</v>
      </c>
      <c r="AF152" s="197">
        <f>AE152-AD152</f>
        <v>251</v>
      </c>
      <c r="AG152" s="198">
        <f>IF(AI152="SI", 0,J152)</f>
        <v>94.86</v>
      </c>
      <c r="AH152" s="199">
        <f>AG152*AF152</f>
        <v>23809.86</v>
      </c>
      <c r="AI152" s="200"/>
    </row>
    <row r="153" spans="1:35">
      <c r="A153" s="108">
        <v>2015</v>
      </c>
      <c r="B153" s="108">
        <v>148</v>
      </c>
      <c r="C153" s="109" t="s">
        <v>128</v>
      </c>
      <c r="D153" s="194" t="s">
        <v>593</v>
      </c>
      <c r="E153" s="109" t="s">
        <v>174</v>
      </c>
      <c r="F153" s="111" t="s">
        <v>594</v>
      </c>
      <c r="G153" s="112">
        <v>1450.9</v>
      </c>
      <c r="H153" s="112">
        <v>131.9</v>
      </c>
      <c r="I153" s="143" t="s">
        <v>79</v>
      </c>
      <c r="J153" s="112">
        <f>IF(I153="SI", G153-H153,G153)</f>
        <v>1450.9</v>
      </c>
      <c r="K153" s="195" t="s">
        <v>80</v>
      </c>
      <c r="L153" s="108">
        <v>2015</v>
      </c>
      <c r="M153" s="108">
        <v>64</v>
      </c>
      <c r="N153" s="109" t="s">
        <v>421</v>
      </c>
      <c r="O153" s="111" t="s">
        <v>125</v>
      </c>
      <c r="P153" s="109" t="s">
        <v>126</v>
      </c>
      <c r="Q153" s="109" t="s">
        <v>127</v>
      </c>
      <c r="R153" s="108" t="s">
        <v>83</v>
      </c>
      <c r="S153" s="111" t="s">
        <v>83</v>
      </c>
      <c r="T153" s="108">
        <v>2080101</v>
      </c>
      <c r="U153" s="108">
        <v>8230</v>
      </c>
      <c r="V153" s="108">
        <v>11855</v>
      </c>
      <c r="W153" s="108">
        <v>2</v>
      </c>
      <c r="X153" s="113">
        <v>2014</v>
      </c>
      <c r="Y153" s="113">
        <v>13</v>
      </c>
      <c r="Z153" s="113">
        <v>0</v>
      </c>
      <c r="AA153" s="114" t="s">
        <v>128</v>
      </c>
      <c r="AB153" s="108">
        <v>400</v>
      </c>
      <c r="AC153" s="109" t="s">
        <v>595</v>
      </c>
      <c r="AD153" s="196" t="s">
        <v>422</v>
      </c>
      <c r="AE153" s="196" t="s">
        <v>595</v>
      </c>
      <c r="AF153" s="197">
        <f>AE153-AD153</f>
        <v>286</v>
      </c>
      <c r="AG153" s="198">
        <f>IF(AI153="SI", 0,J153)</f>
        <v>1450.9</v>
      </c>
      <c r="AH153" s="199">
        <f>AG153*AF153</f>
        <v>414957.4</v>
      </c>
      <c r="AI153" s="200"/>
    </row>
    <row r="154" spans="1:35">
      <c r="A154" s="108">
        <v>2015</v>
      </c>
      <c r="B154" s="108">
        <v>149</v>
      </c>
      <c r="C154" s="109" t="s">
        <v>128</v>
      </c>
      <c r="D154" s="194" t="s">
        <v>596</v>
      </c>
      <c r="E154" s="109" t="s">
        <v>174</v>
      </c>
      <c r="F154" s="111" t="s">
        <v>597</v>
      </c>
      <c r="G154" s="112">
        <v>94.86</v>
      </c>
      <c r="H154" s="112">
        <v>17.11</v>
      </c>
      <c r="I154" s="143" t="s">
        <v>79</v>
      </c>
      <c r="J154" s="112">
        <f>IF(I154="SI", G154-H154,G154)</f>
        <v>94.86</v>
      </c>
      <c r="K154" s="195" t="s">
        <v>123</v>
      </c>
      <c r="L154" s="108">
        <v>2015</v>
      </c>
      <c r="M154" s="108">
        <v>65</v>
      </c>
      <c r="N154" s="109" t="s">
        <v>421</v>
      </c>
      <c r="O154" s="111" t="s">
        <v>125</v>
      </c>
      <c r="P154" s="109" t="s">
        <v>126</v>
      </c>
      <c r="Q154" s="109" t="s">
        <v>127</v>
      </c>
      <c r="R154" s="108" t="s">
        <v>83</v>
      </c>
      <c r="S154" s="111" t="s">
        <v>83</v>
      </c>
      <c r="T154" s="108">
        <v>1080203</v>
      </c>
      <c r="U154" s="108">
        <v>2890</v>
      </c>
      <c r="V154" s="108">
        <v>7430</v>
      </c>
      <c r="W154" s="108">
        <v>99</v>
      </c>
      <c r="X154" s="113">
        <v>2015</v>
      </c>
      <c r="Y154" s="113">
        <v>198</v>
      </c>
      <c r="Z154" s="113">
        <v>0</v>
      </c>
      <c r="AA154" s="114" t="s">
        <v>128</v>
      </c>
      <c r="AB154" s="108">
        <v>311</v>
      </c>
      <c r="AC154" s="109" t="s">
        <v>128</v>
      </c>
      <c r="AD154" s="196" t="s">
        <v>422</v>
      </c>
      <c r="AE154" s="196" t="s">
        <v>128</v>
      </c>
      <c r="AF154" s="197">
        <f>AE154-AD154</f>
        <v>230</v>
      </c>
      <c r="AG154" s="198">
        <f>IF(AI154="SI", 0,J154)</f>
        <v>94.86</v>
      </c>
      <c r="AH154" s="199">
        <f>AG154*AF154</f>
        <v>21817.8</v>
      </c>
      <c r="AI154" s="200"/>
    </row>
    <row r="155" spans="1:35">
      <c r="A155" s="108">
        <v>2015</v>
      </c>
      <c r="B155" s="108">
        <v>150</v>
      </c>
      <c r="C155" s="109" t="s">
        <v>128</v>
      </c>
      <c r="D155" s="194" t="s">
        <v>598</v>
      </c>
      <c r="E155" s="109" t="s">
        <v>599</v>
      </c>
      <c r="F155" s="111" t="s">
        <v>600</v>
      </c>
      <c r="G155" s="112">
        <v>94.86</v>
      </c>
      <c r="H155" s="112">
        <v>17.11</v>
      </c>
      <c r="I155" s="143" t="s">
        <v>79</v>
      </c>
      <c r="J155" s="112">
        <f>IF(I155="SI", G155-H155,G155)</f>
        <v>94.86</v>
      </c>
      <c r="K155" s="195" t="s">
        <v>123</v>
      </c>
      <c r="L155" s="108">
        <v>2015</v>
      </c>
      <c r="M155" s="108">
        <v>511</v>
      </c>
      <c r="N155" s="109" t="s">
        <v>376</v>
      </c>
      <c r="O155" s="111" t="s">
        <v>125</v>
      </c>
      <c r="P155" s="109" t="s">
        <v>126</v>
      </c>
      <c r="Q155" s="109" t="s">
        <v>127</v>
      </c>
      <c r="R155" s="108" t="s">
        <v>83</v>
      </c>
      <c r="S155" s="111" t="s">
        <v>83</v>
      </c>
      <c r="T155" s="108">
        <v>1080203</v>
      </c>
      <c r="U155" s="108">
        <v>2890</v>
      </c>
      <c r="V155" s="108">
        <v>7430</v>
      </c>
      <c r="W155" s="108">
        <v>99</v>
      </c>
      <c r="X155" s="113">
        <v>2015</v>
      </c>
      <c r="Y155" s="113">
        <v>198</v>
      </c>
      <c r="Z155" s="113">
        <v>0</v>
      </c>
      <c r="AA155" s="114" t="s">
        <v>128</v>
      </c>
      <c r="AB155" s="108">
        <v>311</v>
      </c>
      <c r="AC155" s="109" t="s">
        <v>128</v>
      </c>
      <c r="AD155" s="196" t="s">
        <v>601</v>
      </c>
      <c r="AE155" s="196" t="s">
        <v>128</v>
      </c>
      <c r="AF155" s="197">
        <f>AE155-AD155</f>
        <v>146</v>
      </c>
      <c r="AG155" s="198">
        <f>IF(AI155="SI", 0,J155)</f>
        <v>94.86</v>
      </c>
      <c r="AH155" s="199">
        <f>AG155*AF155</f>
        <v>13849.56</v>
      </c>
      <c r="AI155" s="200"/>
    </row>
    <row r="156" spans="1:35">
      <c r="A156" s="108">
        <v>2015</v>
      </c>
      <c r="B156" s="108">
        <v>151</v>
      </c>
      <c r="C156" s="109" t="s">
        <v>128</v>
      </c>
      <c r="D156" s="194" t="s">
        <v>602</v>
      </c>
      <c r="E156" s="109" t="s">
        <v>426</v>
      </c>
      <c r="F156" s="111" t="s">
        <v>603</v>
      </c>
      <c r="G156" s="112">
        <v>94.86</v>
      </c>
      <c r="H156" s="112">
        <v>17.11</v>
      </c>
      <c r="I156" s="143" t="s">
        <v>79</v>
      </c>
      <c r="J156" s="112">
        <f>IF(I156="SI", G156-H156,G156)</f>
        <v>94.86</v>
      </c>
      <c r="K156" s="195" t="s">
        <v>123</v>
      </c>
      <c r="L156" s="108">
        <v>2015</v>
      </c>
      <c r="M156" s="108">
        <v>352</v>
      </c>
      <c r="N156" s="109" t="s">
        <v>416</v>
      </c>
      <c r="O156" s="111" t="s">
        <v>125</v>
      </c>
      <c r="P156" s="109" t="s">
        <v>126</v>
      </c>
      <c r="Q156" s="109" t="s">
        <v>127</v>
      </c>
      <c r="R156" s="108" t="s">
        <v>83</v>
      </c>
      <c r="S156" s="111" t="s">
        <v>83</v>
      </c>
      <c r="T156" s="108">
        <v>1080203</v>
      </c>
      <c r="U156" s="108">
        <v>2890</v>
      </c>
      <c r="V156" s="108">
        <v>7430</v>
      </c>
      <c r="W156" s="108">
        <v>99</v>
      </c>
      <c r="X156" s="113">
        <v>2015</v>
      </c>
      <c r="Y156" s="113">
        <v>198</v>
      </c>
      <c r="Z156" s="113">
        <v>0</v>
      </c>
      <c r="AA156" s="114" t="s">
        <v>128</v>
      </c>
      <c r="AB156" s="108">
        <v>311</v>
      </c>
      <c r="AC156" s="109" t="s">
        <v>128</v>
      </c>
      <c r="AD156" s="196" t="s">
        <v>419</v>
      </c>
      <c r="AE156" s="196" t="s">
        <v>128</v>
      </c>
      <c r="AF156" s="197">
        <f>AE156-AD156</f>
        <v>173</v>
      </c>
      <c r="AG156" s="198">
        <f>IF(AI156="SI", 0,J156)</f>
        <v>94.86</v>
      </c>
      <c r="AH156" s="199">
        <f>AG156*AF156</f>
        <v>16410.78</v>
      </c>
      <c r="AI156" s="200"/>
    </row>
    <row r="157" spans="1:35">
      <c r="A157" s="108">
        <v>2015</v>
      </c>
      <c r="B157" s="108">
        <v>152</v>
      </c>
      <c r="C157" s="109" t="s">
        <v>128</v>
      </c>
      <c r="D157" s="194" t="s">
        <v>604</v>
      </c>
      <c r="E157" s="109" t="s">
        <v>426</v>
      </c>
      <c r="F157" s="111" t="s">
        <v>605</v>
      </c>
      <c r="G157" s="112">
        <v>94.86</v>
      </c>
      <c r="H157" s="112">
        <v>17.11</v>
      </c>
      <c r="I157" s="143" t="s">
        <v>79</v>
      </c>
      <c r="J157" s="112">
        <f>IF(I157="SI", G157-H157,G157)</f>
        <v>94.86</v>
      </c>
      <c r="K157" s="195" t="s">
        <v>123</v>
      </c>
      <c r="L157" s="108">
        <v>2015</v>
      </c>
      <c r="M157" s="108">
        <v>353</v>
      </c>
      <c r="N157" s="109" t="s">
        <v>416</v>
      </c>
      <c r="O157" s="111" t="s">
        <v>125</v>
      </c>
      <c r="P157" s="109" t="s">
        <v>126</v>
      </c>
      <c r="Q157" s="109" t="s">
        <v>127</v>
      </c>
      <c r="R157" s="108" t="s">
        <v>83</v>
      </c>
      <c r="S157" s="111" t="s">
        <v>83</v>
      </c>
      <c r="T157" s="108">
        <v>1080203</v>
      </c>
      <c r="U157" s="108">
        <v>2890</v>
      </c>
      <c r="V157" s="108">
        <v>7430</v>
      </c>
      <c r="W157" s="108">
        <v>99</v>
      </c>
      <c r="X157" s="113">
        <v>2015</v>
      </c>
      <c r="Y157" s="113">
        <v>198</v>
      </c>
      <c r="Z157" s="113">
        <v>0</v>
      </c>
      <c r="AA157" s="114" t="s">
        <v>128</v>
      </c>
      <c r="AB157" s="108">
        <v>311</v>
      </c>
      <c r="AC157" s="109" t="s">
        <v>128</v>
      </c>
      <c r="AD157" s="196" t="s">
        <v>419</v>
      </c>
      <c r="AE157" s="196" t="s">
        <v>128</v>
      </c>
      <c r="AF157" s="197">
        <f>AE157-AD157</f>
        <v>173</v>
      </c>
      <c r="AG157" s="198">
        <f>IF(AI157="SI", 0,J157)</f>
        <v>94.86</v>
      </c>
      <c r="AH157" s="199">
        <f>AG157*AF157</f>
        <v>16410.78</v>
      </c>
      <c r="AI157" s="200"/>
    </row>
    <row r="158" spans="1:35">
      <c r="A158" s="108">
        <v>2015</v>
      </c>
      <c r="B158" s="108">
        <v>153</v>
      </c>
      <c r="C158" s="109" t="s">
        <v>128</v>
      </c>
      <c r="D158" s="194" t="s">
        <v>606</v>
      </c>
      <c r="E158" s="109" t="s">
        <v>136</v>
      </c>
      <c r="F158" s="111" t="s">
        <v>607</v>
      </c>
      <c r="G158" s="112">
        <v>94.86</v>
      </c>
      <c r="H158" s="112">
        <v>17.11</v>
      </c>
      <c r="I158" s="143" t="s">
        <v>79</v>
      </c>
      <c r="J158" s="112">
        <f>IF(I158="SI", G158-H158,G158)</f>
        <v>94.86</v>
      </c>
      <c r="K158" s="195" t="s">
        <v>123</v>
      </c>
      <c r="L158" s="108">
        <v>2015</v>
      </c>
      <c r="M158" s="108">
        <v>1501</v>
      </c>
      <c r="N158" s="109" t="s">
        <v>128</v>
      </c>
      <c r="O158" s="111" t="s">
        <v>125</v>
      </c>
      <c r="P158" s="109" t="s">
        <v>126</v>
      </c>
      <c r="Q158" s="109" t="s">
        <v>127</v>
      </c>
      <c r="R158" s="108" t="s">
        <v>83</v>
      </c>
      <c r="S158" s="111" t="s">
        <v>83</v>
      </c>
      <c r="T158" s="108">
        <v>1080203</v>
      </c>
      <c r="U158" s="108">
        <v>2890</v>
      </c>
      <c r="V158" s="108">
        <v>7430</v>
      </c>
      <c r="W158" s="108">
        <v>99</v>
      </c>
      <c r="X158" s="113">
        <v>2015</v>
      </c>
      <c r="Y158" s="113">
        <v>198</v>
      </c>
      <c r="Z158" s="113">
        <v>0</v>
      </c>
      <c r="AA158" s="114" t="s">
        <v>128</v>
      </c>
      <c r="AB158" s="108">
        <v>311</v>
      </c>
      <c r="AC158" s="109" t="s">
        <v>128</v>
      </c>
      <c r="AD158" s="196" t="s">
        <v>608</v>
      </c>
      <c r="AE158" s="196" t="s">
        <v>128</v>
      </c>
      <c r="AF158" s="197">
        <f>AE158-AD158</f>
        <v>-30</v>
      </c>
      <c r="AG158" s="198">
        <f>IF(AI158="SI", 0,J158)</f>
        <v>94.86</v>
      </c>
      <c r="AH158" s="199">
        <f>AG158*AF158</f>
        <v>-2845.8</v>
      </c>
      <c r="AI158" s="200"/>
    </row>
    <row r="159" spans="1:35">
      <c r="A159" s="108">
        <v>2015</v>
      </c>
      <c r="B159" s="108">
        <v>154</v>
      </c>
      <c r="C159" s="109" t="s">
        <v>128</v>
      </c>
      <c r="D159" s="194" t="s">
        <v>609</v>
      </c>
      <c r="E159" s="109" t="s">
        <v>169</v>
      </c>
      <c r="F159" s="111" t="s">
        <v>610</v>
      </c>
      <c r="G159" s="112">
        <v>94.86</v>
      </c>
      <c r="H159" s="112">
        <v>17.11</v>
      </c>
      <c r="I159" s="143" t="s">
        <v>79</v>
      </c>
      <c r="J159" s="112">
        <f>IF(I159="SI", G159-H159,G159)</f>
        <v>94.86</v>
      </c>
      <c r="K159" s="195" t="s">
        <v>123</v>
      </c>
      <c r="L159" s="108">
        <v>2015</v>
      </c>
      <c r="M159" s="108">
        <v>1502</v>
      </c>
      <c r="N159" s="109" t="s">
        <v>128</v>
      </c>
      <c r="O159" s="111" t="s">
        <v>125</v>
      </c>
      <c r="P159" s="109" t="s">
        <v>126</v>
      </c>
      <c r="Q159" s="109" t="s">
        <v>127</v>
      </c>
      <c r="R159" s="108" t="s">
        <v>83</v>
      </c>
      <c r="S159" s="111" t="s">
        <v>83</v>
      </c>
      <c r="T159" s="108">
        <v>1080203</v>
      </c>
      <c r="U159" s="108">
        <v>2890</v>
      </c>
      <c r="V159" s="108">
        <v>7430</v>
      </c>
      <c r="W159" s="108">
        <v>99</v>
      </c>
      <c r="X159" s="113">
        <v>2015</v>
      </c>
      <c r="Y159" s="113">
        <v>198</v>
      </c>
      <c r="Z159" s="113">
        <v>0</v>
      </c>
      <c r="AA159" s="114" t="s">
        <v>128</v>
      </c>
      <c r="AB159" s="108">
        <v>311</v>
      </c>
      <c r="AC159" s="109" t="s">
        <v>128</v>
      </c>
      <c r="AD159" s="196" t="s">
        <v>608</v>
      </c>
      <c r="AE159" s="196" t="s">
        <v>128</v>
      </c>
      <c r="AF159" s="197">
        <f>AE159-AD159</f>
        <v>-30</v>
      </c>
      <c r="AG159" s="198">
        <f>IF(AI159="SI", 0,J159)</f>
        <v>94.86</v>
      </c>
      <c r="AH159" s="199">
        <f>AG159*AF159</f>
        <v>-2845.8</v>
      </c>
      <c r="AI159" s="200"/>
    </row>
    <row r="160" spans="1:35">
      <c r="A160" s="108">
        <v>2015</v>
      </c>
      <c r="B160" s="108">
        <v>155</v>
      </c>
      <c r="C160" s="109" t="s">
        <v>611</v>
      </c>
      <c r="D160" s="194" t="s">
        <v>612</v>
      </c>
      <c r="E160" s="109" t="s">
        <v>525</v>
      </c>
      <c r="F160" s="111" t="s">
        <v>437</v>
      </c>
      <c r="G160" s="112">
        <v>636.99</v>
      </c>
      <c r="H160" s="112">
        <v>114.87</v>
      </c>
      <c r="I160" s="143" t="s">
        <v>546</v>
      </c>
      <c r="J160" s="112">
        <f>IF(I160="SI", G160-H160,G160)</f>
        <v>522.12</v>
      </c>
      <c r="K160" s="195" t="s">
        <v>613</v>
      </c>
      <c r="L160" s="108">
        <v>2015</v>
      </c>
      <c r="M160" s="108">
        <v>1507</v>
      </c>
      <c r="N160" s="109" t="s">
        <v>614</v>
      </c>
      <c r="O160" s="111" t="s">
        <v>117</v>
      </c>
      <c r="P160" s="109" t="s">
        <v>118</v>
      </c>
      <c r="Q160" s="109" t="s">
        <v>80</v>
      </c>
      <c r="R160" s="108" t="s">
        <v>83</v>
      </c>
      <c r="S160" s="111" t="s">
        <v>83</v>
      </c>
      <c r="T160" s="108">
        <v>1010203</v>
      </c>
      <c r="U160" s="108">
        <v>140</v>
      </c>
      <c r="V160" s="108">
        <v>450</v>
      </c>
      <c r="W160" s="108">
        <v>2</v>
      </c>
      <c r="X160" s="113">
        <v>2015</v>
      </c>
      <c r="Y160" s="113">
        <v>191</v>
      </c>
      <c r="Z160" s="113">
        <v>0</v>
      </c>
      <c r="AA160" s="114" t="s">
        <v>583</v>
      </c>
      <c r="AB160" s="108">
        <v>410</v>
      </c>
      <c r="AC160" s="109" t="s">
        <v>583</v>
      </c>
      <c r="AD160" s="196" t="s">
        <v>615</v>
      </c>
      <c r="AE160" s="196" t="s">
        <v>583</v>
      </c>
      <c r="AF160" s="197">
        <f>AE160-AD160</f>
        <v>-24</v>
      </c>
      <c r="AG160" s="198">
        <f>IF(AI160="SI", 0,J160)</f>
        <v>522.12</v>
      </c>
      <c r="AH160" s="199">
        <f>AG160*AF160</f>
        <v>-12530.880000000001</v>
      </c>
      <c r="AI160" s="200"/>
    </row>
    <row r="161" spans="1:35">
      <c r="A161" s="108">
        <v>2015</v>
      </c>
      <c r="B161" s="108">
        <v>156</v>
      </c>
      <c r="C161" s="109" t="s">
        <v>611</v>
      </c>
      <c r="D161" s="194" t="s">
        <v>616</v>
      </c>
      <c r="E161" s="109" t="s">
        <v>531</v>
      </c>
      <c r="F161" s="111"/>
      <c r="G161" s="112">
        <v>338.03</v>
      </c>
      <c r="H161" s="112">
        <v>64.569999999999993</v>
      </c>
      <c r="I161" s="143" t="s">
        <v>546</v>
      </c>
      <c r="J161" s="112">
        <f>IF(I161="SI", G161-H161,G161)</f>
        <v>273.45999999999998</v>
      </c>
      <c r="K161" s="195" t="s">
        <v>80</v>
      </c>
      <c r="L161" s="108">
        <v>2015</v>
      </c>
      <c r="M161" s="108">
        <v>1685</v>
      </c>
      <c r="N161" s="109" t="s">
        <v>617</v>
      </c>
      <c r="O161" s="111" t="s">
        <v>180</v>
      </c>
      <c r="P161" s="109" t="s">
        <v>181</v>
      </c>
      <c r="Q161" s="109" t="s">
        <v>80</v>
      </c>
      <c r="R161" s="108" t="s">
        <v>83</v>
      </c>
      <c r="S161" s="111" t="s">
        <v>83</v>
      </c>
      <c r="T161" s="108">
        <v>1010203</v>
      </c>
      <c r="U161" s="108">
        <v>140</v>
      </c>
      <c r="V161" s="108">
        <v>450</v>
      </c>
      <c r="W161" s="108">
        <v>5</v>
      </c>
      <c r="X161" s="113">
        <v>2015</v>
      </c>
      <c r="Y161" s="113">
        <v>192</v>
      </c>
      <c r="Z161" s="113">
        <v>0</v>
      </c>
      <c r="AA161" s="114" t="s">
        <v>583</v>
      </c>
      <c r="AB161" s="108">
        <v>411</v>
      </c>
      <c r="AC161" s="109" t="s">
        <v>583</v>
      </c>
      <c r="AD161" s="196" t="s">
        <v>553</v>
      </c>
      <c r="AE161" s="196" t="s">
        <v>583</v>
      </c>
      <c r="AF161" s="197">
        <f>AE161-AD161</f>
        <v>9</v>
      </c>
      <c r="AG161" s="198">
        <f>IF(AI161="SI", 0,J161)</f>
        <v>273.45999999999998</v>
      </c>
      <c r="AH161" s="199">
        <f>AG161*AF161</f>
        <v>2461.14</v>
      </c>
      <c r="AI161" s="200"/>
    </row>
    <row r="162" spans="1:35">
      <c r="A162" s="108">
        <v>2015</v>
      </c>
      <c r="B162" s="108">
        <v>157</v>
      </c>
      <c r="C162" s="109" t="s">
        <v>611</v>
      </c>
      <c r="D162" s="194" t="s">
        <v>618</v>
      </c>
      <c r="E162" s="109" t="s">
        <v>619</v>
      </c>
      <c r="F162" s="111" t="s">
        <v>620</v>
      </c>
      <c r="G162" s="112">
        <v>20.93</v>
      </c>
      <c r="H162" s="112">
        <v>3.72</v>
      </c>
      <c r="I162" s="143" t="s">
        <v>546</v>
      </c>
      <c r="J162" s="112">
        <f>IF(I162="SI", G162-H162,G162)</f>
        <v>17.21</v>
      </c>
      <c r="K162" s="195" t="s">
        <v>80</v>
      </c>
      <c r="L162" s="108">
        <v>2015</v>
      </c>
      <c r="M162" s="108">
        <v>1513</v>
      </c>
      <c r="N162" s="109" t="s">
        <v>614</v>
      </c>
      <c r="O162" s="111" t="s">
        <v>187</v>
      </c>
      <c r="P162" s="109" t="s">
        <v>188</v>
      </c>
      <c r="Q162" s="109" t="s">
        <v>188</v>
      </c>
      <c r="R162" s="108" t="s">
        <v>83</v>
      </c>
      <c r="S162" s="111" t="s">
        <v>83</v>
      </c>
      <c r="T162" s="108">
        <v>1010203</v>
      </c>
      <c r="U162" s="108">
        <v>140</v>
      </c>
      <c r="V162" s="108">
        <v>450</v>
      </c>
      <c r="W162" s="108">
        <v>2</v>
      </c>
      <c r="X162" s="113">
        <v>2015</v>
      </c>
      <c r="Y162" s="113">
        <v>16</v>
      </c>
      <c r="Z162" s="113">
        <v>0</v>
      </c>
      <c r="AA162" s="114" t="s">
        <v>583</v>
      </c>
      <c r="AB162" s="108">
        <v>412</v>
      </c>
      <c r="AC162" s="109" t="s">
        <v>583</v>
      </c>
      <c r="AD162" s="196" t="s">
        <v>621</v>
      </c>
      <c r="AE162" s="196" t="s">
        <v>583</v>
      </c>
      <c r="AF162" s="197">
        <f>AE162-AD162</f>
        <v>33</v>
      </c>
      <c r="AG162" s="198">
        <f>IF(AI162="SI", 0,J162)</f>
        <v>17.21</v>
      </c>
      <c r="AH162" s="199">
        <f>AG162*AF162</f>
        <v>567.93000000000006</v>
      </c>
      <c r="AI162" s="200"/>
    </row>
    <row r="163" spans="1:35">
      <c r="A163" s="108">
        <v>2015</v>
      </c>
      <c r="B163" s="108">
        <v>158</v>
      </c>
      <c r="C163" s="109" t="s">
        <v>611</v>
      </c>
      <c r="D163" s="194" t="s">
        <v>622</v>
      </c>
      <c r="E163" s="109" t="s">
        <v>621</v>
      </c>
      <c r="F163" s="111" t="s">
        <v>620</v>
      </c>
      <c r="G163" s="112">
        <v>19.66</v>
      </c>
      <c r="H163" s="112">
        <v>3.52</v>
      </c>
      <c r="I163" s="143" t="s">
        <v>546</v>
      </c>
      <c r="J163" s="112">
        <f>IF(I163="SI", G163-H163,G163)</f>
        <v>16.14</v>
      </c>
      <c r="K163" s="195" t="s">
        <v>80</v>
      </c>
      <c r="L163" s="108">
        <v>2015</v>
      </c>
      <c r="M163" s="108">
        <v>1705</v>
      </c>
      <c r="N163" s="109" t="s">
        <v>617</v>
      </c>
      <c r="O163" s="111" t="s">
        <v>187</v>
      </c>
      <c r="P163" s="109" t="s">
        <v>188</v>
      </c>
      <c r="Q163" s="109" t="s">
        <v>188</v>
      </c>
      <c r="R163" s="108" t="s">
        <v>83</v>
      </c>
      <c r="S163" s="111" t="s">
        <v>83</v>
      </c>
      <c r="T163" s="108">
        <v>1010203</v>
      </c>
      <c r="U163" s="108">
        <v>140</v>
      </c>
      <c r="V163" s="108">
        <v>450</v>
      </c>
      <c r="W163" s="108">
        <v>2</v>
      </c>
      <c r="X163" s="113">
        <v>2015</v>
      </c>
      <c r="Y163" s="113">
        <v>16</v>
      </c>
      <c r="Z163" s="113">
        <v>0</v>
      </c>
      <c r="AA163" s="114" t="s">
        <v>583</v>
      </c>
      <c r="AB163" s="108">
        <v>412</v>
      </c>
      <c r="AC163" s="109" t="s">
        <v>583</v>
      </c>
      <c r="AD163" s="196" t="s">
        <v>623</v>
      </c>
      <c r="AE163" s="196" t="s">
        <v>583</v>
      </c>
      <c r="AF163" s="197">
        <f>AE163-AD163</f>
        <v>3</v>
      </c>
      <c r="AG163" s="198">
        <f>IF(AI163="SI", 0,J163)</f>
        <v>16.14</v>
      </c>
      <c r="AH163" s="199">
        <f>AG163*AF163</f>
        <v>48.42</v>
      </c>
      <c r="AI163" s="200"/>
    </row>
    <row r="164" spans="1:35">
      <c r="A164" s="108">
        <v>2015</v>
      </c>
      <c r="B164" s="108">
        <v>159</v>
      </c>
      <c r="C164" s="109" t="s">
        <v>611</v>
      </c>
      <c r="D164" s="194" t="s">
        <v>624</v>
      </c>
      <c r="E164" s="109" t="s">
        <v>531</v>
      </c>
      <c r="F164" s="111" t="s">
        <v>367</v>
      </c>
      <c r="G164" s="112">
        <v>36.6</v>
      </c>
      <c r="H164" s="112">
        <v>6.6</v>
      </c>
      <c r="I164" s="143" t="s">
        <v>546</v>
      </c>
      <c r="J164" s="112">
        <f>IF(I164="SI", G164-H164,G164)</f>
        <v>30</v>
      </c>
      <c r="K164" s="195" t="s">
        <v>542</v>
      </c>
      <c r="L164" s="108">
        <v>2015</v>
      </c>
      <c r="M164" s="108">
        <v>1640</v>
      </c>
      <c r="N164" s="109" t="s">
        <v>625</v>
      </c>
      <c r="O164" s="111" t="s">
        <v>312</v>
      </c>
      <c r="P164" s="109" t="s">
        <v>313</v>
      </c>
      <c r="Q164" s="109" t="s">
        <v>80</v>
      </c>
      <c r="R164" s="108" t="s">
        <v>83</v>
      </c>
      <c r="S164" s="111" t="s">
        <v>83</v>
      </c>
      <c r="T164" s="108">
        <v>1010203</v>
      </c>
      <c r="U164" s="108">
        <v>140</v>
      </c>
      <c r="V164" s="108">
        <v>450</v>
      </c>
      <c r="W164" s="108">
        <v>4</v>
      </c>
      <c r="X164" s="113">
        <v>2015</v>
      </c>
      <c r="Y164" s="113">
        <v>193</v>
      </c>
      <c r="Z164" s="113">
        <v>0</v>
      </c>
      <c r="AA164" s="114" t="s">
        <v>583</v>
      </c>
      <c r="AB164" s="108">
        <v>414</v>
      </c>
      <c r="AC164" s="109" t="s">
        <v>583</v>
      </c>
      <c r="AD164" s="196" t="s">
        <v>553</v>
      </c>
      <c r="AE164" s="196" t="s">
        <v>583</v>
      </c>
      <c r="AF164" s="197">
        <f>AE164-AD164</f>
        <v>9</v>
      </c>
      <c r="AG164" s="198">
        <f>IF(AI164="SI", 0,J164)</f>
        <v>30</v>
      </c>
      <c r="AH164" s="199">
        <f>AG164*AF164</f>
        <v>270</v>
      </c>
      <c r="AI164" s="200"/>
    </row>
    <row r="165" spans="1:35">
      <c r="A165" s="108">
        <v>2015</v>
      </c>
      <c r="B165" s="108">
        <v>161</v>
      </c>
      <c r="C165" s="109" t="s">
        <v>611</v>
      </c>
      <c r="D165" s="194" t="s">
        <v>626</v>
      </c>
      <c r="E165" s="109" t="s">
        <v>525</v>
      </c>
      <c r="F165" s="111" t="s">
        <v>627</v>
      </c>
      <c r="G165" s="112">
        <v>309.42</v>
      </c>
      <c r="H165" s="112">
        <v>55.8</v>
      </c>
      <c r="I165" s="143" t="s">
        <v>546</v>
      </c>
      <c r="J165" s="112">
        <f>IF(I165="SI", G165-H165,G165)</f>
        <v>253.62</v>
      </c>
      <c r="K165" s="195" t="s">
        <v>80</v>
      </c>
      <c r="L165" s="108">
        <v>2015</v>
      </c>
      <c r="M165" s="108">
        <v>1512</v>
      </c>
      <c r="N165" s="109" t="s">
        <v>614</v>
      </c>
      <c r="O165" s="111" t="s">
        <v>317</v>
      </c>
      <c r="P165" s="109" t="s">
        <v>318</v>
      </c>
      <c r="Q165" s="109" t="s">
        <v>80</v>
      </c>
      <c r="R165" s="108" t="s">
        <v>83</v>
      </c>
      <c r="S165" s="111" t="s">
        <v>83</v>
      </c>
      <c r="T165" s="108">
        <v>1010204</v>
      </c>
      <c r="U165" s="108">
        <v>150</v>
      </c>
      <c r="V165" s="108">
        <v>470</v>
      </c>
      <c r="W165" s="108">
        <v>99</v>
      </c>
      <c r="X165" s="113">
        <v>2015</v>
      </c>
      <c r="Y165" s="113">
        <v>194</v>
      </c>
      <c r="Z165" s="113">
        <v>0</v>
      </c>
      <c r="AA165" s="114" t="s">
        <v>583</v>
      </c>
      <c r="AB165" s="108">
        <v>451</v>
      </c>
      <c r="AC165" s="109" t="s">
        <v>584</v>
      </c>
      <c r="AD165" s="196" t="s">
        <v>628</v>
      </c>
      <c r="AE165" s="196" t="s">
        <v>584</v>
      </c>
      <c r="AF165" s="197">
        <f>AE165-AD165</f>
        <v>41</v>
      </c>
      <c r="AG165" s="198">
        <f>IF(AI165="SI", 0,J165)</f>
        <v>253.62</v>
      </c>
      <c r="AH165" s="199">
        <f>AG165*AF165</f>
        <v>10398.42</v>
      </c>
      <c r="AI165" s="200"/>
    </row>
    <row r="166" spans="1:35">
      <c r="A166" s="108">
        <v>2015</v>
      </c>
      <c r="B166" s="108">
        <v>162</v>
      </c>
      <c r="C166" s="109" t="s">
        <v>611</v>
      </c>
      <c r="D166" s="194" t="s">
        <v>629</v>
      </c>
      <c r="E166" s="109" t="s">
        <v>630</v>
      </c>
      <c r="F166" s="111" t="s">
        <v>631</v>
      </c>
      <c r="G166" s="112">
        <v>103.7</v>
      </c>
      <c r="H166" s="112">
        <v>18.7</v>
      </c>
      <c r="I166" s="143" t="s">
        <v>546</v>
      </c>
      <c r="J166" s="112">
        <f>IF(I166="SI", G166-H166,G166)</f>
        <v>85</v>
      </c>
      <c r="K166" s="195" t="s">
        <v>80</v>
      </c>
      <c r="L166" s="108">
        <v>2015</v>
      </c>
      <c r="M166" s="108">
        <v>1628</v>
      </c>
      <c r="N166" s="109" t="s">
        <v>625</v>
      </c>
      <c r="O166" s="111" t="s">
        <v>317</v>
      </c>
      <c r="P166" s="109" t="s">
        <v>318</v>
      </c>
      <c r="Q166" s="109" t="s">
        <v>80</v>
      </c>
      <c r="R166" s="108" t="s">
        <v>83</v>
      </c>
      <c r="S166" s="111" t="s">
        <v>83</v>
      </c>
      <c r="T166" s="108">
        <v>1010204</v>
      </c>
      <c r="U166" s="108">
        <v>150</v>
      </c>
      <c r="V166" s="108">
        <v>470</v>
      </c>
      <c r="W166" s="108">
        <v>99</v>
      </c>
      <c r="X166" s="113">
        <v>2015</v>
      </c>
      <c r="Y166" s="113">
        <v>195</v>
      </c>
      <c r="Z166" s="113">
        <v>0</v>
      </c>
      <c r="AA166" s="114" t="s">
        <v>583</v>
      </c>
      <c r="AB166" s="108">
        <v>452</v>
      </c>
      <c r="AC166" s="109" t="s">
        <v>584</v>
      </c>
      <c r="AD166" s="196" t="s">
        <v>553</v>
      </c>
      <c r="AE166" s="196" t="s">
        <v>584</v>
      </c>
      <c r="AF166" s="197">
        <f>AE166-AD166</f>
        <v>10</v>
      </c>
      <c r="AG166" s="198">
        <f>IF(AI166="SI", 0,J166)</f>
        <v>85</v>
      </c>
      <c r="AH166" s="199">
        <f>AG166*AF166</f>
        <v>850</v>
      </c>
      <c r="AI166" s="200"/>
    </row>
    <row r="167" spans="1:35">
      <c r="A167" s="108">
        <v>2015</v>
      </c>
      <c r="B167" s="108">
        <v>163</v>
      </c>
      <c r="C167" s="109" t="s">
        <v>611</v>
      </c>
      <c r="D167" s="194" t="s">
        <v>632</v>
      </c>
      <c r="E167" s="109" t="s">
        <v>531</v>
      </c>
      <c r="F167" s="111" t="s">
        <v>633</v>
      </c>
      <c r="G167" s="112">
        <v>30.52</v>
      </c>
      <c r="H167" s="112">
        <v>5.5</v>
      </c>
      <c r="I167" s="143" t="s">
        <v>546</v>
      </c>
      <c r="J167" s="112">
        <f>IF(I167="SI", G167-H167,G167)</f>
        <v>25.02</v>
      </c>
      <c r="K167" s="195" t="s">
        <v>80</v>
      </c>
      <c r="L167" s="108">
        <v>2015</v>
      </c>
      <c r="M167" s="108">
        <v>1684</v>
      </c>
      <c r="N167" s="109" t="s">
        <v>617</v>
      </c>
      <c r="O167" s="111" t="s">
        <v>171</v>
      </c>
      <c r="P167" s="109" t="s">
        <v>172</v>
      </c>
      <c r="Q167" s="109" t="s">
        <v>80</v>
      </c>
      <c r="R167" s="108" t="s">
        <v>83</v>
      </c>
      <c r="S167" s="111" t="s">
        <v>83</v>
      </c>
      <c r="T167" s="108">
        <v>1010203</v>
      </c>
      <c r="U167" s="108">
        <v>140</v>
      </c>
      <c r="V167" s="108">
        <v>450</v>
      </c>
      <c r="W167" s="108">
        <v>5</v>
      </c>
      <c r="X167" s="113">
        <v>2015</v>
      </c>
      <c r="Y167" s="113">
        <v>196</v>
      </c>
      <c r="Z167" s="113">
        <v>0</v>
      </c>
      <c r="AA167" s="114" t="s">
        <v>583</v>
      </c>
      <c r="AB167" s="108">
        <v>454</v>
      </c>
      <c r="AC167" s="109" t="s">
        <v>584</v>
      </c>
      <c r="AD167" s="196" t="s">
        <v>634</v>
      </c>
      <c r="AE167" s="196" t="s">
        <v>584</v>
      </c>
      <c r="AF167" s="197">
        <f>AE167-AD167</f>
        <v>-21</v>
      </c>
      <c r="AG167" s="198">
        <f>IF(AI167="SI", 0,J167)</f>
        <v>25.02</v>
      </c>
      <c r="AH167" s="199">
        <f>AG167*AF167</f>
        <v>-525.41999999999996</v>
      </c>
      <c r="AI167" s="200"/>
    </row>
    <row r="168" spans="1:35">
      <c r="A168" s="108">
        <v>2015</v>
      </c>
      <c r="B168" s="108">
        <v>164</v>
      </c>
      <c r="C168" s="109" t="s">
        <v>595</v>
      </c>
      <c r="D168" s="194" t="s">
        <v>635</v>
      </c>
      <c r="E168" s="109" t="s">
        <v>636</v>
      </c>
      <c r="F168" s="111" t="s">
        <v>510</v>
      </c>
      <c r="G168" s="112">
        <v>123.16</v>
      </c>
      <c r="H168" s="112">
        <v>22.21</v>
      </c>
      <c r="I168" s="143" t="s">
        <v>546</v>
      </c>
      <c r="J168" s="112">
        <f>IF(I168="SI", G168-H168,G168)</f>
        <v>100.94999999999999</v>
      </c>
      <c r="K168" s="195" t="s">
        <v>123</v>
      </c>
      <c r="L168" s="108">
        <v>2015</v>
      </c>
      <c r="M168" s="108">
        <v>1511</v>
      </c>
      <c r="N168" s="109" t="s">
        <v>614</v>
      </c>
      <c r="O168" s="111" t="s">
        <v>511</v>
      </c>
      <c r="P168" s="109" t="s">
        <v>512</v>
      </c>
      <c r="Q168" s="109" t="s">
        <v>512</v>
      </c>
      <c r="R168" s="108" t="s">
        <v>83</v>
      </c>
      <c r="S168" s="111" t="s">
        <v>83</v>
      </c>
      <c r="T168" s="108">
        <v>1010203</v>
      </c>
      <c r="U168" s="108">
        <v>140</v>
      </c>
      <c r="V168" s="108">
        <v>450</v>
      </c>
      <c r="W168" s="108">
        <v>7</v>
      </c>
      <c r="X168" s="113">
        <v>2015</v>
      </c>
      <c r="Y168" s="113">
        <v>144</v>
      </c>
      <c r="Z168" s="113">
        <v>0</v>
      </c>
      <c r="AA168" s="114" t="s">
        <v>583</v>
      </c>
      <c r="AB168" s="108">
        <v>415</v>
      </c>
      <c r="AC168" s="109" t="s">
        <v>583</v>
      </c>
      <c r="AD168" s="196" t="s">
        <v>637</v>
      </c>
      <c r="AE168" s="196" t="s">
        <v>583</v>
      </c>
      <c r="AF168" s="197">
        <f>AE168-AD168</f>
        <v>26</v>
      </c>
      <c r="AG168" s="198">
        <f>IF(AI168="SI", 0,J168)</f>
        <v>100.94999999999999</v>
      </c>
      <c r="AH168" s="199">
        <f>AG168*AF168</f>
        <v>2624.7</v>
      </c>
      <c r="AI168" s="200"/>
    </row>
    <row r="169" spans="1:35">
      <c r="A169" s="108">
        <v>2015</v>
      </c>
      <c r="B169" s="108">
        <v>165</v>
      </c>
      <c r="C169" s="109" t="s">
        <v>595</v>
      </c>
      <c r="D169" s="194" t="s">
        <v>638</v>
      </c>
      <c r="E169" s="109" t="s">
        <v>639</v>
      </c>
      <c r="F169" s="111" t="s">
        <v>510</v>
      </c>
      <c r="G169" s="112">
        <v>277.54000000000002</v>
      </c>
      <c r="H169" s="112">
        <v>50.05</v>
      </c>
      <c r="I169" s="143" t="s">
        <v>546</v>
      </c>
      <c r="J169" s="112">
        <f>IF(I169="SI", G169-H169,G169)</f>
        <v>227.49</v>
      </c>
      <c r="K169" s="195" t="s">
        <v>123</v>
      </c>
      <c r="L169" s="108">
        <v>2015</v>
      </c>
      <c r="M169" s="108">
        <v>1652</v>
      </c>
      <c r="N169" s="109" t="s">
        <v>625</v>
      </c>
      <c r="O169" s="111" t="s">
        <v>383</v>
      </c>
      <c r="P169" s="109" t="s">
        <v>264</v>
      </c>
      <c r="Q169" s="109" t="s">
        <v>80</v>
      </c>
      <c r="R169" s="108" t="s">
        <v>83</v>
      </c>
      <c r="S169" s="111" t="s">
        <v>83</v>
      </c>
      <c r="T169" s="108">
        <v>1010203</v>
      </c>
      <c r="U169" s="108">
        <v>140</v>
      </c>
      <c r="V169" s="108">
        <v>450</v>
      </c>
      <c r="W169" s="108">
        <v>7</v>
      </c>
      <c r="X169" s="113">
        <v>2015</v>
      </c>
      <c r="Y169" s="113">
        <v>144</v>
      </c>
      <c r="Z169" s="113">
        <v>0</v>
      </c>
      <c r="AA169" s="114" t="s">
        <v>583</v>
      </c>
      <c r="AB169" s="108">
        <v>417</v>
      </c>
      <c r="AC169" s="109" t="s">
        <v>583</v>
      </c>
      <c r="AD169" s="196" t="s">
        <v>640</v>
      </c>
      <c r="AE169" s="196" t="s">
        <v>583</v>
      </c>
      <c r="AF169" s="197">
        <f>AE169-AD169</f>
        <v>5</v>
      </c>
      <c r="AG169" s="198">
        <f>IF(AI169="SI", 0,J169)</f>
        <v>227.49</v>
      </c>
      <c r="AH169" s="199">
        <f>AG169*AF169</f>
        <v>1137.45</v>
      </c>
      <c r="AI169" s="200"/>
    </row>
    <row r="170" spans="1:35">
      <c r="A170" s="108">
        <v>2015</v>
      </c>
      <c r="B170" s="108">
        <v>174</v>
      </c>
      <c r="C170" s="109" t="s">
        <v>595</v>
      </c>
      <c r="D170" s="194" t="s">
        <v>641</v>
      </c>
      <c r="E170" s="109" t="s">
        <v>642</v>
      </c>
      <c r="F170" s="111" t="s">
        <v>510</v>
      </c>
      <c r="G170" s="112">
        <v>182.8</v>
      </c>
      <c r="H170" s="112">
        <v>32.96</v>
      </c>
      <c r="I170" s="143" t="s">
        <v>79</v>
      </c>
      <c r="J170" s="112">
        <f>IF(I170="SI", G170-H170,G170)</f>
        <v>182.8</v>
      </c>
      <c r="K170" s="195" t="s">
        <v>123</v>
      </c>
      <c r="L170" s="108">
        <v>2015</v>
      </c>
      <c r="M170" s="108">
        <v>1683</v>
      </c>
      <c r="N170" s="109" t="s">
        <v>617</v>
      </c>
      <c r="O170" s="111" t="s">
        <v>511</v>
      </c>
      <c r="P170" s="109" t="s">
        <v>512</v>
      </c>
      <c r="Q170" s="109" t="s">
        <v>512</v>
      </c>
      <c r="R170" s="108" t="s">
        <v>83</v>
      </c>
      <c r="S170" s="111" t="s">
        <v>83</v>
      </c>
      <c r="T170" s="108">
        <v>1010203</v>
      </c>
      <c r="U170" s="108">
        <v>140</v>
      </c>
      <c r="V170" s="108">
        <v>450</v>
      </c>
      <c r="W170" s="108">
        <v>7</v>
      </c>
      <c r="X170" s="113">
        <v>2015</v>
      </c>
      <c r="Y170" s="113">
        <v>144</v>
      </c>
      <c r="Z170" s="113">
        <v>0</v>
      </c>
      <c r="AA170" s="114" t="s">
        <v>583</v>
      </c>
      <c r="AB170" s="108">
        <v>415</v>
      </c>
      <c r="AC170" s="109" t="s">
        <v>583</v>
      </c>
      <c r="AD170" s="196" t="s">
        <v>643</v>
      </c>
      <c r="AE170" s="196" t="s">
        <v>583</v>
      </c>
      <c r="AF170" s="197">
        <f>AE170-AD170</f>
        <v>-2</v>
      </c>
      <c r="AG170" s="198">
        <f>IF(AI170="SI", 0,J170)</f>
        <v>182.8</v>
      </c>
      <c r="AH170" s="199">
        <f>AG170*AF170</f>
        <v>-365.6</v>
      </c>
      <c r="AI170" s="200"/>
    </row>
    <row r="171" spans="1:35">
      <c r="A171" s="108">
        <v>2015</v>
      </c>
      <c r="B171" s="108">
        <v>175</v>
      </c>
      <c r="C171" s="109" t="s">
        <v>595</v>
      </c>
      <c r="D171" s="194" t="s">
        <v>248</v>
      </c>
      <c r="E171" s="109" t="s">
        <v>644</v>
      </c>
      <c r="F171" s="111" t="s">
        <v>645</v>
      </c>
      <c r="G171" s="112">
        <v>106.4</v>
      </c>
      <c r="H171" s="112">
        <v>18.399999999999999</v>
      </c>
      <c r="I171" s="143" t="s">
        <v>546</v>
      </c>
      <c r="J171" s="112">
        <f>IF(I171="SI", G171-H171,G171)</f>
        <v>88</v>
      </c>
      <c r="K171" s="195" t="s">
        <v>646</v>
      </c>
      <c r="L171" s="108">
        <v>2015</v>
      </c>
      <c r="M171" s="108">
        <v>1319</v>
      </c>
      <c r="N171" s="109" t="s">
        <v>573</v>
      </c>
      <c r="O171" s="111" t="s">
        <v>647</v>
      </c>
      <c r="P171" s="109" t="s">
        <v>648</v>
      </c>
      <c r="Q171" s="109" t="s">
        <v>649</v>
      </c>
      <c r="R171" s="108" t="s">
        <v>83</v>
      </c>
      <c r="S171" s="111" t="s">
        <v>83</v>
      </c>
      <c r="T171" s="108">
        <v>1010202</v>
      </c>
      <c r="U171" s="108">
        <v>130</v>
      </c>
      <c r="V171" s="108">
        <v>445</v>
      </c>
      <c r="W171" s="108">
        <v>99</v>
      </c>
      <c r="X171" s="113">
        <v>2015</v>
      </c>
      <c r="Y171" s="113">
        <v>197</v>
      </c>
      <c r="Z171" s="113">
        <v>0</v>
      </c>
      <c r="AA171" s="114" t="s">
        <v>583</v>
      </c>
      <c r="AB171" s="108">
        <v>455</v>
      </c>
      <c r="AC171" s="109" t="s">
        <v>584</v>
      </c>
      <c r="AD171" s="196" t="s">
        <v>574</v>
      </c>
      <c r="AE171" s="196" t="s">
        <v>584</v>
      </c>
      <c r="AF171" s="197">
        <f>AE171-AD171</f>
        <v>55</v>
      </c>
      <c r="AG171" s="198">
        <f>IF(AI171="SI", 0,J171)</f>
        <v>88</v>
      </c>
      <c r="AH171" s="199">
        <f>AG171*AF171</f>
        <v>4840</v>
      </c>
      <c r="AI171" s="200"/>
    </row>
    <row r="172" spans="1:35">
      <c r="A172" s="108">
        <v>2015</v>
      </c>
      <c r="B172" s="108">
        <v>176</v>
      </c>
      <c r="C172" s="109" t="s">
        <v>583</v>
      </c>
      <c r="D172" s="194" t="s">
        <v>650</v>
      </c>
      <c r="E172" s="109" t="s">
        <v>589</v>
      </c>
      <c r="F172" s="111"/>
      <c r="G172" s="112">
        <v>117.72</v>
      </c>
      <c r="H172" s="112">
        <v>21.23</v>
      </c>
      <c r="I172" s="143" t="s">
        <v>546</v>
      </c>
      <c r="J172" s="112">
        <f>IF(I172="SI", G172-H172,G172)</f>
        <v>96.49</v>
      </c>
      <c r="K172" s="195" t="s">
        <v>80</v>
      </c>
      <c r="L172" s="108">
        <v>2015</v>
      </c>
      <c r="M172" s="108">
        <v>1802</v>
      </c>
      <c r="N172" s="109" t="s">
        <v>651</v>
      </c>
      <c r="O172" s="111" t="s">
        <v>652</v>
      </c>
      <c r="P172" s="109" t="s">
        <v>653</v>
      </c>
      <c r="Q172" s="109" t="s">
        <v>654</v>
      </c>
      <c r="R172" s="108" t="s">
        <v>83</v>
      </c>
      <c r="S172" s="111" t="s">
        <v>83</v>
      </c>
      <c r="T172" s="108">
        <v>1010202</v>
      </c>
      <c r="U172" s="108">
        <v>130</v>
      </c>
      <c r="V172" s="108">
        <v>450</v>
      </c>
      <c r="W172" s="108">
        <v>1</v>
      </c>
      <c r="X172" s="113">
        <v>2015</v>
      </c>
      <c r="Y172" s="113">
        <v>228</v>
      </c>
      <c r="Z172" s="113">
        <v>0</v>
      </c>
      <c r="AA172" s="114" t="s">
        <v>583</v>
      </c>
      <c r="AB172" s="108">
        <v>413</v>
      </c>
      <c r="AC172" s="109" t="s">
        <v>583</v>
      </c>
      <c r="AD172" s="196" t="s">
        <v>655</v>
      </c>
      <c r="AE172" s="196" t="s">
        <v>583</v>
      </c>
      <c r="AF172" s="197">
        <f>AE172-AD172</f>
        <v>-23</v>
      </c>
      <c r="AG172" s="198">
        <f>IF(AI172="SI", 0,J172)</f>
        <v>96.49</v>
      </c>
      <c r="AH172" s="199">
        <f>AG172*AF172</f>
        <v>-2219.27</v>
      </c>
      <c r="AI172" s="200"/>
    </row>
    <row r="173" spans="1:35">
      <c r="A173" s="108">
        <v>2015</v>
      </c>
      <c r="B173" s="108">
        <v>177</v>
      </c>
      <c r="C173" s="109" t="s">
        <v>583</v>
      </c>
      <c r="D173" s="194" t="s">
        <v>656</v>
      </c>
      <c r="E173" s="109" t="s">
        <v>578</v>
      </c>
      <c r="F173" s="111" t="s">
        <v>657</v>
      </c>
      <c r="G173" s="112">
        <v>226.65</v>
      </c>
      <c r="H173" s="112">
        <v>0</v>
      </c>
      <c r="I173" s="143" t="s">
        <v>79</v>
      </c>
      <c r="J173" s="112">
        <f>IF(I173="SI", G173-H173,G173)</f>
        <v>226.65</v>
      </c>
      <c r="K173" s="195" t="s">
        <v>658</v>
      </c>
      <c r="L173" s="108">
        <v>2015</v>
      </c>
      <c r="M173" s="108">
        <v>1739</v>
      </c>
      <c r="N173" s="109" t="s">
        <v>578</v>
      </c>
      <c r="O173" s="111" t="s">
        <v>659</v>
      </c>
      <c r="P173" s="109" t="s">
        <v>660</v>
      </c>
      <c r="Q173" s="109" t="s">
        <v>661</v>
      </c>
      <c r="R173" s="108" t="s">
        <v>83</v>
      </c>
      <c r="S173" s="111" t="s">
        <v>83</v>
      </c>
      <c r="T173" s="108">
        <v>1010203</v>
      </c>
      <c r="U173" s="108">
        <v>140</v>
      </c>
      <c r="V173" s="108">
        <v>450</v>
      </c>
      <c r="W173" s="108">
        <v>2</v>
      </c>
      <c r="X173" s="113">
        <v>2015</v>
      </c>
      <c r="Y173" s="113">
        <v>89</v>
      </c>
      <c r="Z173" s="113">
        <v>0</v>
      </c>
      <c r="AA173" s="114" t="s">
        <v>583</v>
      </c>
      <c r="AB173" s="108">
        <v>457</v>
      </c>
      <c r="AC173" s="109" t="s">
        <v>584</v>
      </c>
      <c r="AD173" s="196" t="s">
        <v>662</v>
      </c>
      <c r="AE173" s="196" t="s">
        <v>584</v>
      </c>
      <c r="AF173" s="197">
        <f>AE173-AD173</f>
        <v>-20</v>
      </c>
      <c r="AG173" s="198">
        <f>IF(AI173="SI", 0,J173)</f>
        <v>226.65</v>
      </c>
      <c r="AH173" s="199">
        <f>AG173*AF173</f>
        <v>-4533</v>
      </c>
      <c r="AI173" s="200"/>
    </row>
    <row r="174" spans="1:35">
      <c r="A174" s="108">
        <v>2015</v>
      </c>
      <c r="B174" s="108">
        <v>178</v>
      </c>
      <c r="C174" s="109" t="s">
        <v>583</v>
      </c>
      <c r="D174" s="194" t="s">
        <v>663</v>
      </c>
      <c r="E174" s="109" t="s">
        <v>553</v>
      </c>
      <c r="F174" s="111" t="s">
        <v>664</v>
      </c>
      <c r="G174" s="112">
        <v>47.44</v>
      </c>
      <c r="H174" s="112">
        <v>0</v>
      </c>
      <c r="I174" s="143" t="s">
        <v>79</v>
      </c>
      <c r="J174" s="112">
        <f>IF(I174="SI", G174-H174,G174)</f>
        <v>47.44</v>
      </c>
      <c r="K174" s="195" t="s">
        <v>658</v>
      </c>
      <c r="L174" s="108">
        <v>2015</v>
      </c>
      <c r="M174" s="108">
        <v>1804</v>
      </c>
      <c r="N174" s="109" t="s">
        <v>651</v>
      </c>
      <c r="O174" s="111" t="s">
        <v>659</v>
      </c>
      <c r="P174" s="109" t="s">
        <v>660</v>
      </c>
      <c r="Q174" s="109" t="s">
        <v>661</v>
      </c>
      <c r="R174" s="108" t="s">
        <v>83</v>
      </c>
      <c r="S174" s="111" t="s">
        <v>83</v>
      </c>
      <c r="T174" s="108">
        <v>1010203</v>
      </c>
      <c r="U174" s="108">
        <v>140</v>
      </c>
      <c r="V174" s="108">
        <v>450</v>
      </c>
      <c r="W174" s="108">
        <v>2</v>
      </c>
      <c r="X174" s="113">
        <v>2015</v>
      </c>
      <c r="Y174" s="113">
        <v>89</v>
      </c>
      <c r="Z174" s="113">
        <v>0</v>
      </c>
      <c r="AA174" s="114" t="s">
        <v>583</v>
      </c>
      <c r="AB174" s="108">
        <v>457</v>
      </c>
      <c r="AC174" s="109" t="s">
        <v>584</v>
      </c>
      <c r="AD174" s="196" t="s">
        <v>662</v>
      </c>
      <c r="AE174" s="196" t="s">
        <v>584</v>
      </c>
      <c r="AF174" s="197">
        <f>AE174-AD174</f>
        <v>-20</v>
      </c>
      <c r="AG174" s="198">
        <f>IF(AI174="SI", 0,J174)</f>
        <v>47.44</v>
      </c>
      <c r="AH174" s="199">
        <f>AG174*AF174</f>
        <v>-948.8</v>
      </c>
      <c r="AI174" s="200"/>
    </row>
    <row r="175" spans="1:35">
      <c r="A175" s="108">
        <v>2015</v>
      </c>
      <c r="B175" s="108">
        <v>180</v>
      </c>
      <c r="C175" s="109" t="s">
        <v>583</v>
      </c>
      <c r="D175" s="194" t="s">
        <v>665</v>
      </c>
      <c r="E175" s="109" t="s">
        <v>666</v>
      </c>
      <c r="F175" s="111" t="s">
        <v>667</v>
      </c>
      <c r="G175" s="112">
        <v>295.97000000000003</v>
      </c>
      <c r="H175" s="112">
        <v>53.37</v>
      </c>
      <c r="I175" s="143" t="s">
        <v>546</v>
      </c>
      <c r="J175" s="112">
        <f>IF(I175="SI", G175-H175,G175)</f>
        <v>242.60000000000002</v>
      </c>
      <c r="K175" s="195" t="s">
        <v>668</v>
      </c>
      <c r="L175" s="108">
        <v>2015</v>
      </c>
      <c r="M175" s="108">
        <v>1455</v>
      </c>
      <c r="N175" s="109" t="s">
        <v>128</v>
      </c>
      <c r="O175" s="111" t="s">
        <v>139</v>
      </c>
      <c r="P175" s="109" t="s">
        <v>140</v>
      </c>
      <c r="Q175" s="109" t="s">
        <v>80</v>
      </c>
      <c r="R175" s="108" t="s">
        <v>83</v>
      </c>
      <c r="S175" s="111" t="s">
        <v>83</v>
      </c>
      <c r="T175" s="108">
        <v>1080103</v>
      </c>
      <c r="U175" s="108">
        <v>2780</v>
      </c>
      <c r="V175" s="108">
        <v>7380</v>
      </c>
      <c r="W175" s="108">
        <v>99</v>
      </c>
      <c r="X175" s="113">
        <v>2015</v>
      </c>
      <c r="Y175" s="113">
        <v>184</v>
      </c>
      <c r="Z175" s="113">
        <v>0</v>
      </c>
      <c r="AA175" s="114" t="s">
        <v>583</v>
      </c>
      <c r="AB175" s="108">
        <v>458</v>
      </c>
      <c r="AC175" s="109" t="s">
        <v>584</v>
      </c>
      <c r="AD175" s="196" t="s">
        <v>666</v>
      </c>
      <c r="AE175" s="196" t="s">
        <v>584</v>
      </c>
      <c r="AF175" s="197">
        <f>AE175-AD175</f>
        <v>64</v>
      </c>
      <c r="AG175" s="198">
        <f>IF(AI175="SI", 0,J175)</f>
        <v>242.60000000000002</v>
      </c>
      <c r="AH175" s="199">
        <f>AG175*AF175</f>
        <v>15526.400000000001</v>
      </c>
      <c r="AI175" s="200"/>
    </row>
    <row r="176" spans="1:35">
      <c r="A176" s="108">
        <v>2015</v>
      </c>
      <c r="B176" s="108">
        <v>181</v>
      </c>
      <c r="C176" s="109" t="s">
        <v>583</v>
      </c>
      <c r="D176" s="194" t="s">
        <v>669</v>
      </c>
      <c r="E176" s="109" t="s">
        <v>670</v>
      </c>
      <c r="F176" s="111"/>
      <c r="G176" s="112">
        <v>4.88</v>
      </c>
      <c r="H176" s="112">
        <v>0.88</v>
      </c>
      <c r="I176" s="143" t="s">
        <v>546</v>
      </c>
      <c r="J176" s="112">
        <f>IF(I176="SI", G176-H176,G176)</f>
        <v>4</v>
      </c>
      <c r="K176" s="195" t="s">
        <v>80</v>
      </c>
      <c r="L176" s="108">
        <v>2015</v>
      </c>
      <c r="M176" s="108">
        <v>1653</v>
      </c>
      <c r="N176" s="109" t="s">
        <v>625</v>
      </c>
      <c r="O176" s="111" t="s">
        <v>671</v>
      </c>
      <c r="P176" s="109" t="s">
        <v>672</v>
      </c>
      <c r="Q176" s="109" t="s">
        <v>673</v>
      </c>
      <c r="R176" s="108" t="s">
        <v>83</v>
      </c>
      <c r="S176" s="111" t="s">
        <v>83</v>
      </c>
      <c r="T176" s="108">
        <v>1060303</v>
      </c>
      <c r="U176" s="108">
        <v>2450</v>
      </c>
      <c r="V176" s="108">
        <v>570</v>
      </c>
      <c r="W176" s="108">
        <v>99</v>
      </c>
      <c r="X176" s="113">
        <v>2015</v>
      </c>
      <c r="Y176" s="113">
        <v>231</v>
      </c>
      <c r="Z176" s="113">
        <v>0</v>
      </c>
      <c r="AA176" s="114" t="s">
        <v>583</v>
      </c>
      <c r="AB176" s="108">
        <v>459</v>
      </c>
      <c r="AC176" s="109" t="s">
        <v>584</v>
      </c>
      <c r="AD176" s="196" t="s">
        <v>640</v>
      </c>
      <c r="AE176" s="196" t="s">
        <v>584</v>
      </c>
      <c r="AF176" s="197">
        <f>AE176-AD176</f>
        <v>6</v>
      </c>
      <c r="AG176" s="198">
        <f>IF(AI176="SI", 0,J176)</f>
        <v>4</v>
      </c>
      <c r="AH176" s="199">
        <f>AG176*AF176</f>
        <v>24</v>
      </c>
      <c r="AI176" s="200"/>
    </row>
    <row r="177" spans="1:35">
      <c r="A177" s="108">
        <v>2015</v>
      </c>
      <c r="B177" s="108">
        <v>182</v>
      </c>
      <c r="C177" s="109" t="s">
        <v>583</v>
      </c>
      <c r="D177" s="194" t="s">
        <v>674</v>
      </c>
      <c r="E177" s="109" t="s">
        <v>675</v>
      </c>
      <c r="F177" s="111" t="s">
        <v>559</v>
      </c>
      <c r="G177" s="112">
        <v>63.9</v>
      </c>
      <c r="H177" s="112">
        <v>11.52</v>
      </c>
      <c r="I177" s="143" t="s">
        <v>546</v>
      </c>
      <c r="J177" s="112">
        <f>IF(I177="SI", G177-H177,G177)</f>
        <v>52.379999999999995</v>
      </c>
      <c r="K177" s="195" t="s">
        <v>560</v>
      </c>
      <c r="L177" s="108">
        <v>2015</v>
      </c>
      <c r="M177" s="108">
        <v>1751</v>
      </c>
      <c r="N177" s="109" t="s">
        <v>384</v>
      </c>
      <c r="O177" s="111" t="s">
        <v>345</v>
      </c>
      <c r="P177" s="109" t="s">
        <v>346</v>
      </c>
      <c r="Q177" s="109" t="s">
        <v>80</v>
      </c>
      <c r="R177" s="108" t="s">
        <v>83</v>
      </c>
      <c r="S177" s="111" t="s">
        <v>83</v>
      </c>
      <c r="T177" s="108">
        <v>1010203</v>
      </c>
      <c r="U177" s="108">
        <v>140</v>
      </c>
      <c r="V177" s="108">
        <v>450</v>
      </c>
      <c r="W177" s="108">
        <v>4</v>
      </c>
      <c r="X177" s="113">
        <v>2015</v>
      </c>
      <c r="Y177" s="113">
        <v>145</v>
      </c>
      <c r="Z177" s="113">
        <v>0</v>
      </c>
      <c r="AA177" s="114" t="s">
        <v>583</v>
      </c>
      <c r="AB177" s="108">
        <v>462</v>
      </c>
      <c r="AC177" s="109" t="s">
        <v>584</v>
      </c>
      <c r="AD177" s="196" t="s">
        <v>676</v>
      </c>
      <c r="AE177" s="196" t="s">
        <v>584</v>
      </c>
      <c r="AF177" s="197">
        <f>AE177-AD177</f>
        <v>-5</v>
      </c>
      <c r="AG177" s="198">
        <f>IF(AI177="SI", 0,J177)</f>
        <v>52.379999999999995</v>
      </c>
      <c r="AH177" s="199">
        <f>AG177*AF177</f>
        <v>-261.89999999999998</v>
      </c>
      <c r="AI177" s="200"/>
    </row>
    <row r="178" spans="1:35">
      <c r="A178" s="108">
        <v>2015</v>
      </c>
      <c r="B178" s="108">
        <v>183</v>
      </c>
      <c r="C178" s="109" t="s">
        <v>583</v>
      </c>
      <c r="D178" s="194" t="s">
        <v>677</v>
      </c>
      <c r="E178" s="109" t="s">
        <v>553</v>
      </c>
      <c r="F178" s="111" t="s">
        <v>678</v>
      </c>
      <c r="G178" s="112">
        <v>498.98</v>
      </c>
      <c r="H178" s="112">
        <v>89.98</v>
      </c>
      <c r="I178" s="143" t="s">
        <v>546</v>
      </c>
      <c r="J178" s="112">
        <f>IF(I178="SI", G178-H178,G178)</f>
        <v>409</v>
      </c>
      <c r="K178" s="195" t="s">
        <v>679</v>
      </c>
      <c r="L178" s="108">
        <v>2015</v>
      </c>
      <c r="M178" s="108">
        <v>1829</v>
      </c>
      <c r="N178" s="109" t="s">
        <v>651</v>
      </c>
      <c r="O178" s="111" t="s">
        <v>326</v>
      </c>
      <c r="P178" s="109" t="s">
        <v>680</v>
      </c>
      <c r="Q178" s="109" t="s">
        <v>681</v>
      </c>
      <c r="R178" s="108" t="s">
        <v>83</v>
      </c>
      <c r="S178" s="111" t="s">
        <v>83</v>
      </c>
      <c r="T178" s="108">
        <v>1010403</v>
      </c>
      <c r="U178" s="108">
        <v>360</v>
      </c>
      <c r="V178" s="108">
        <v>1400</v>
      </c>
      <c r="W178" s="108">
        <v>1</v>
      </c>
      <c r="X178" s="113">
        <v>2015</v>
      </c>
      <c r="Y178" s="113">
        <v>186</v>
      </c>
      <c r="Z178" s="113">
        <v>0</v>
      </c>
      <c r="AA178" s="114" t="s">
        <v>583</v>
      </c>
      <c r="AB178" s="108">
        <v>456</v>
      </c>
      <c r="AC178" s="109" t="s">
        <v>584</v>
      </c>
      <c r="AD178" s="196" t="s">
        <v>634</v>
      </c>
      <c r="AE178" s="196" t="s">
        <v>584</v>
      </c>
      <c r="AF178" s="197">
        <f>AE178-AD178</f>
        <v>-21</v>
      </c>
      <c r="AG178" s="198">
        <f>IF(AI178="SI", 0,J178)</f>
        <v>409</v>
      </c>
      <c r="AH178" s="199">
        <f>AG178*AF178</f>
        <v>-8589</v>
      </c>
      <c r="AI178" s="200"/>
    </row>
    <row r="179" spans="1:35">
      <c r="A179" s="108">
        <v>2015</v>
      </c>
      <c r="B179" s="108">
        <v>186</v>
      </c>
      <c r="C179" s="109" t="s">
        <v>583</v>
      </c>
      <c r="D179" s="194" t="s">
        <v>682</v>
      </c>
      <c r="E179" s="109" t="s">
        <v>683</v>
      </c>
      <c r="F179" s="111" t="s">
        <v>684</v>
      </c>
      <c r="G179" s="112">
        <v>793</v>
      </c>
      <c r="H179" s="112">
        <v>143</v>
      </c>
      <c r="I179" s="143" t="s">
        <v>546</v>
      </c>
      <c r="J179" s="112">
        <f>IF(I179="SI", G179-H179,G179)</f>
        <v>650</v>
      </c>
      <c r="K179" s="195" t="s">
        <v>80</v>
      </c>
      <c r="L179" s="108">
        <v>2015</v>
      </c>
      <c r="M179" s="108">
        <v>1682</v>
      </c>
      <c r="N179" s="109" t="s">
        <v>617</v>
      </c>
      <c r="O179" s="111" t="s">
        <v>252</v>
      </c>
      <c r="P179" s="109" t="s">
        <v>253</v>
      </c>
      <c r="Q179" s="109" t="s">
        <v>80</v>
      </c>
      <c r="R179" s="108" t="s">
        <v>83</v>
      </c>
      <c r="S179" s="111" t="s">
        <v>83</v>
      </c>
      <c r="T179" s="108">
        <v>2090601</v>
      </c>
      <c r="U179" s="108">
        <v>9030</v>
      </c>
      <c r="V179" s="108">
        <v>9460</v>
      </c>
      <c r="W179" s="108">
        <v>99</v>
      </c>
      <c r="X179" s="113">
        <v>2015</v>
      </c>
      <c r="Y179" s="113">
        <v>127</v>
      </c>
      <c r="Z179" s="113">
        <v>0</v>
      </c>
      <c r="AA179" s="114" t="s">
        <v>583</v>
      </c>
      <c r="AB179" s="108">
        <v>450</v>
      </c>
      <c r="AC179" s="109" t="s">
        <v>584</v>
      </c>
      <c r="AD179" s="196" t="s">
        <v>553</v>
      </c>
      <c r="AE179" s="196" t="s">
        <v>584</v>
      </c>
      <c r="AF179" s="197">
        <f>AE179-AD179</f>
        <v>10</v>
      </c>
      <c r="AG179" s="198">
        <f>IF(AI179="SI", 0,J179)</f>
        <v>650</v>
      </c>
      <c r="AH179" s="199">
        <f>AG179*AF179</f>
        <v>6500</v>
      </c>
      <c r="AI179" s="200"/>
    </row>
    <row r="180" spans="1:35">
      <c r="A180" s="108">
        <v>2015</v>
      </c>
      <c r="B180" s="108">
        <v>188</v>
      </c>
      <c r="C180" s="109" t="s">
        <v>583</v>
      </c>
      <c r="D180" s="194" t="s">
        <v>213</v>
      </c>
      <c r="E180" s="109" t="s">
        <v>670</v>
      </c>
      <c r="F180" s="111" t="s">
        <v>685</v>
      </c>
      <c r="G180" s="112">
        <v>366</v>
      </c>
      <c r="H180" s="112">
        <v>66</v>
      </c>
      <c r="I180" s="143" t="s">
        <v>546</v>
      </c>
      <c r="J180" s="112">
        <f>IF(I180="SI", G180-H180,G180)</f>
        <v>300</v>
      </c>
      <c r="K180" s="195" t="s">
        <v>80</v>
      </c>
      <c r="L180" s="108">
        <v>2015</v>
      </c>
      <c r="M180" s="108">
        <v>1681</v>
      </c>
      <c r="N180" s="109" t="s">
        <v>617</v>
      </c>
      <c r="O180" s="111" t="s">
        <v>252</v>
      </c>
      <c r="P180" s="109" t="s">
        <v>253</v>
      </c>
      <c r="Q180" s="109" t="s">
        <v>80</v>
      </c>
      <c r="R180" s="108" t="s">
        <v>83</v>
      </c>
      <c r="S180" s="111" t="s">
        <v>83</v>
      </c>
      <c r="T180" s="108">
        <v>1080103</v>
      </c>
      <c r="U180" s="108">
        <v>2780</v>
      </c>
      <c r="V180" s="108">
        <v>7380</v>
      </c>
      <c r="W180" s="108">
        <v>99</v>
      </c>
      <c r="X180" s="113">
        <v>2015</v>
      </c>
      <c r="Y180" s="113">
        <v>234</v>
      </c>
      <c r="Z180" s="113">
        <v>0</v>
      </c>
      <c r="AA180" s="114" t="s">
        <v>583</v>
      </c>
      <c r="AB180" s="108">
        <v>449</v>
      </c>
      <c r="AC180" s="109" t="s">
        <v>584</v>
      </c>
      <c r="AD180" s="196" t="s">
        <v>553</v>
      </c>
      <c r="AE180" s="196" t="s">
        <v>584</v>
      </c>
      <c r="AF180" s="197">
        <f>AE180-AD180</f>
        <v>10</v>
      </c>
      <c r="AG180" s="198">
        <f>IF(AI180="SI", 0,J180)</f>
        <v>300</v>
      </c>
      <c r="AH180" s="199">
        <f>AG180*AF180</f>
        <v>3000</v>
      </c>
      <c r="AI180" s="200"/>
    </row>
    <row r="181" spans="1:35">
      <c r="A181" s="108"/>
      <c r="B181" s="108"/>
      <c r="C181" s="109"/>
      <c r="D181" s="194"/>
      <c r="E181" s="109"/>
      <c r="F181" s="111"/>
      <c r="G181" s="112"/>
      <c r="H181" s="112"/>
      <c r="I181" s="143"/>
      <c r="J181" s="112"/>
      <c r="K181" s="195"/>
      <c r="L181" s="108"/>
      <c r="M181" s="108"/>
      <c r="N181" s="109"/>
      <c r="O181" s="111"/>
      <c r="P181" s="109"/>
      <c r="Q181" s="109"/>
      <c r="R181" s="108"/>
      <c r="S181" s="111"/>
      <c r="T181" s="108"/>
      <c r="U181" s="108"/>
      <c r="V181" s="108"/>
      <c r="W181" s="108"/>
      <c r="X181" s="113"/>
      <c r="Y181" s="113"/>
      <c r="Z181" s="113"/>
      <c r="AA181" s="114"/>
      <c r="AB181" s="108"/>
      <c r="AC181" s="109"/>
      <c r="AD181" s="201"/>
      <c r="AE181" s="201"/>
      <c r="AF181" s="202"/>
      <c r="AG181" s="203"/>
      <c r="AH181" s="203"/>
      <c r="AI181" s="204"/>
    </row>
    <row r="182" spans="1:35">
      <c r="A182" s="108"/>
      <c r="B182" s="108"/>
      <c r="C182" s="109"/>
      <c r="D182" s="194"/>
      <c r="E182" s="109"/>
      <c r="F182" s="111"/>
      <c r="G182" s="112"/>
      <c r="H182" s="112"/>
      <c r="I182" s="143"/>
      <c r="J182" s="112"/>
      <c r="K182" s="195"/>
      <c r="L182" s="108"/>
      <c r="M182" s="108"/>
      <c r="N182" s="109"/>
      <c r="O182" s="111"/>
      <c r="P182" s="109"/>
      <c r="Q182" s="109"/>
      <c r="R182" s="108"/>
      <c r="S182" s="111"/>
      <c r="T182" s="108"/>
      <c r="U182" s="108"/>
      <c r="V182" s="108"/>
      <c r="W182" s="108"/>
      <c r="X182" s="113"/>
      <c r="Y182" s="113"/>
      <c r="Z182" s="113"/>
      <c r="AA182" s="114"/>
      <c r="AB182" s="108"/>
      <c r="AC182" s="109"/>
      <c r="AD182" s="201"/>
      <c r="AE182" s="201"/>
      <c r="AF182" s="205" t="s">
        <v>686</v>
      </c>
      <c r="AG182" s="206">
        <f>SUM(AG8:AG180)</f>
        <v>171424.68999999983</v>
      </c>
      <c r="AH182" s="206">
        <f>SUM(AH8:AH180)</f>
        <v>3675854.4800000014</v>
      </c>
      <c r="AI182" s="204"/>
    </row>
    <row r="183" spans="1:35">
      <c r="A183" s="108"/>
      <c r="B183" s="108"/>
      <c r="C183" s="109"/>
      <c r="D183" s="194"/>
      <c r="E183" s="109"/>
      <c r="F183" s="111"/>
      <c r="G183" s="112"/>
      <c r="H183" s="112"/>
      <c r="I183" s="143"/>
      <c r="J183" s="112"/>
      <c r="K183" s="195"/>
      <c r="L183" s="108"/>
      <c r="M183" s="108"/>
      <c r="N183" s="109"/>
      <c r="O183" s="111"/>
      <c r="P183" s="109"/>
      <c r="Q183" s="109"/>
      <c r="R183" s="108"/>
      <c r="S183" s="111"/>
      <c r="T183" s="108"/>
      <c r="U183" s="108"/>
      <c r="V183" s="108"/>
      <c r="W183" s="108"/>
      <c r="X183" s="113"/>
      <c r="Y183" s="113"/>
      <c r="Z183" s="113"/>
      <c r="AA183" s="114"/>
      <c r="AB183" s="108"/>
      <c r="AC183" s="109"/>
      <c r="AD183" s="201"/>
      <c r="AE183" s="201"/>
      <c r="AF183" s="205" t="s">
        <v>687</v>
      </c>
      <c r="AG183" s="206"/>
      <c r="AH183" s="206">
        <f>IF(AG182&lt;&gt;0,AH182/AG182,0)</f>
        <v>21.44296997124513</v>
      </c>
      <c r="AI183" s="204"/>
    </row>
    <row r="184" spans="1:35">
      <c r="C184" s="107"/>
      <c r="D184" s="107"/>
      <c r="E184" s="107"/>
      <c r="F184" s="107"/>
      <c r="G184" s="107"/>
      <c r="H184" s="107"/>
      <c r="I184" s="107"/>
      <c r="J184" s="107"/>
      <c r="N184" s="107"/>
      <c r="O184" s="107"/>
      <c r="P184" s="107"/>
      <c r="Q184" s="107"/>
      <c r="S184" s="107"/>
      <c r="AC184" s="107"/>
      <c r="AD184" s="107"/>
      <c r="AE184" s="107"/>
      <c r="AG184" s="118"/>
      <c r="AH184" s="118"/>
    </row>
    <row r="185" spans="1:35">
      <c r="C185" s="107"/>
      <c r="D185" s="107"/>
      <c r="E185" s="107"/>
      <c r="F185" s="107"/>
      <c r="G185" s="107"/>
      <c r="H185" s="107"/>
      <c r="I185" s="107"/>
      <c r="J185" s="107"/>
      <c r="N185" s="107"/>
      <c r="O185" s="107"/>
      <c r="P185" s="107"/>
      <c r="Q185" s="107"/>
      <c r="S185" s="107"/>
      <c r="AC185" s="107"/>
      <c r="AD185" s="107"/>
      <c r="AE185" s="107"/>
      <c r="AF185" s="107"/>
      <c r="AG185" s="107"/>
      <c r="AH185" s="118"/>
    </row>
    <row r="186" spans="1:35">
      <c r="C186" s="107"/>
      <c r="D186" s="107"/>
      <c r="E186" s="107"/>
      <c r="F186" s="107"/>
      <c r="G186" s="107"/>
      <c r="H186" s="107"/>
      <c r="I186" s="107"/>
      <c r="J186" s="107"/>
      <c r="N186" s="107"/>
      <c r="O186" s="107"/>
      <c r="P186" s="107"/>
      <c r="Q186" s="107"/>
      <c r="S186" s="107"/>
      <c r="AC186" s="107"/>
      <c r="AD186" s="107"/>
      <c r="AE186" s="107"/>
      <c r="AF186" s="107"/>
      <c r="AG186" s="107"/>
      <c r="AH186" s="118"/>
    </row>
    <row r="187" spans="1:35">
      <c r="C187" s="107"/>
      <c r="D187" s="107"/>
      <c r="E187" s="107"/>
      <c r="F187" s="107"/>
      <c r="G187" s="107"/>
      <c r="H187" s="107"/>
      <c r="I187" s="107"/>
      <c r="J187" s="107"/>
      <c r="N187" s="107"/>
      <c r="O187" s="107"/>
      <c r="P187" s="107"/>
      <c r="Q187" s="107"/>
      <c r="S187" s="107"/>
      <c r="AC187" s="107"/>
      <c r="AD187" s="107"/>
      <c r="AE187" s="107"/>
      <c r="AF187" s="107"/>
      <c r="AG187" s="107"/>
      <c r="AH187" s="118"/>
    </row>
    <row r="188" spans="1:35">
      <c r="C188" s="107"/>
      <c r="D188" s="107"/>
      <c r="E188" s="107"/>
      <c r="F188" s="107"/>
      <c r="G188" s="107"/>
      <c r="H188" s="107"/>
      <c r="I188" s="107"/>
      <c r="J188" s="107"/>
      <c r="N188" s="107"/>
      <c r="O188" s="107"/>
      <c r="P188" s="107"/>
      <c r="Q188" s="107"/>
      <c r="S188" s="107"/>
      <c r="AC188" s="107"/>
      <c r="AD188" s="107"/>
      <c r="AE188" s="107"/>
      <c r="AF188" s="107"/>
      <c r="AG188" s="107"/>
      <c r="AH188" s="118"/>
    </row>
    <row r="189" spans="1:35">
      <c r="C189" s="107"/>
      <c r="D189" s="107"/>
      <c r="E189" s="107"/>
      <c r="F189" s="107"/>
      <c r="G189" s="107"/>
      <c r="H189" s="107"/>
      <c r="I189" s="107"/>
      <c r="J189" s="107"/>
      <c r="N189" s="107"/>
      <c r="O189" s="107"/>
      <c r="P189" s="107"/>
      <c r="Q189" s="107"/>
      <c r="S189" s="107"/>
      <c r="AC189" s="107"/>
      <c r="AD189" s="107"/>
      <c r="AE189" s="107"/>
      <c r="AF189" s="107"/>
      <c r="AG189" s="107"/>
      <c r="AH189" s="118"/>
    </row>
    <row r="190" spans="1:35">
      <c r="C190" s="107"/>
      <c r="D190" s="107"/>
      <c r="E190" s="107"/>
      <c r="F190" s="107"/>
      <c r="G190" s="107"/>
      <c r="H190" s="107"/>
      <c r="I190" s="107"/>
      <c r="J190" s="107"/>
      <c r="N190" s="107"/>
      <c r="O190" s="107"/>
      <c r="P190" s="107"/>
      <c r="Q190" s="107"/>
      <c r="S190" s="107"/>
      <c r="AC190" s="107"/>
      <c r="AD190" s="107"/>
      <c r="AE190" s="107"/>
      <c r="AF190" s="107"/>
      <c r="AG190" s="107"/>
      <c r="AH190" s="118"/>
    </row>
  </sheetData>
  <mergeCells count="12">
    <mergeCell ref="A1:AI1"/>
    <mergeCell ref="A3:AI3"/>
    <mergeCell ref="AD4:AI4"/>
    <mergeCell ref="A5:C5"/>
    <mergeCell ref="D5:K5"/>
    <mergeCell ref="L5:N5"/>
    <mergeCell ref="O5:Q5"/>
    <mergeCell ref="R5:S5"/>
    <mergeCell ref="T5:W5"/>
    <mergeCell ref="X5:Z5"/>
    <mergeCell ref="AB5:AC5"/>
    <mergeCell ref="AD5:AI5"/>
  </mergeCells>
  <dataValidations count="2">
    <dataValidation type="list" allowBlank="1" showInputMessage="1" showErrorMessage="1" errorTitle="SCISSIONE PAGAMENTI" error="Selezionare 'NO' se il documento non è soggeto alla Scissione Pagamenti" sqref="I8:I183">
      <formula1>"SI, NO"</formula1>
    </dataValidation>
    <dataValidation type="list" allowBlank="1" showInputMessage="1" showErrorMessage="1" errorTitle="ESCLUSIONE DAL CALCOLO" error="Selezionare 'SI' se si vuole escludere la Fattura dal CALCOLO" sqref="AI8:AI183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91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6" ht="23.1" customHeight="1">
      <c r="A1" s="150" t="s">
        <v>73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70"/>
    </row>
    <row r="2" spans="1:16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>
      <c r="A3" s="153" t="s">
        <v>688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70"/>
    </row>
    <row r="4" spans="1:16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70"/>
    </row>
    <row r="5" spans="1:16" s="62" customFormat="1" ht="23.1" customHeight="1">
      <c r="A5" s="167" t="s">
        <v>61</v>
      </c>
      <c r="B5" s="168"/>
      <c r="C5" s="168"/>
      <c r="D5" s="168"/>
      <c r="E5" s="168"/>
      <c r="F5" s="168"/>
      <c r="G5" s="168"/>
      <c r="H5" s="168"/>
      <c r="I5" s="168"/>
      <c r="J5" s="168"/>
      <c r="K5" s="185" t="s">
        <v>62</v>
      </c>
      <c r="L5" s="186"/>
      <c r="M5" s="186"/>
      <c r="N5" s="186"/>
      <c r="O5" s="187"/>
    </row>
    <row r="6" spans="1:16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>
      <c r="A8" s="207">
        <v>1</v>
      </c>
      <c r="B8" s="75" t="s">
        <v>93</v>
      </c>
      <c r="C8" s="76" t="s">
        <v>689</v>
      </c>
      <c r="D8" s="77" t="s">
        <v>690</v>
      </c>
      <c r="E8" s="78"/>
      <c r="F8" s="77"/>
      <c r="G8" s="208" t="s">
        <v>80</v>
      </c>
      <c r="H8" s="75"/>
      <c r="I8" s="77"/>
      <c r="J8" s="79">
        <v>100.4</v>
      </c>
      <c r="K8" s="209"/>
      <c r="L8" s="210" t="s">
        <v>93</v>
      </c>
      <c r="M8" s="211">
        <f>IF(K8&lt;&gt;"",L8-K8,0)</f>
        <v>0</v>
      </c>
      <c r="N8" s="212">
        <v>100.4</v>
      </c>
      <c r="O8" s="213">
        <f>IF(K8&lt;&gt;"",N8*M8,0)</f>
        <v>0</v>
      </c>
      <c r="P8">
        <f>IF(K8&lt;&gt;"",N8,0)</f>
        <v>0</v>
      </c>
    </row>
    <row r="9" spans="1:16">
      <c r="A9" s="207">
        <v>2</v>
      </c>
      <c r="B9" s="75" t="s">
        <v>93</v>
      </c>
      <c r="C9" s="76" t="s">
        <v>691</v>
      </c>
      <c r="D9" s="77" t="s">
        <v>692</v>
      </c>
      <c r="E9" s="78"/>
      <c r="F9" s="77"/>
      <c r="G9" s="208" t="s">
        <v>80</v>
      </c>
      <c r="H9" s="75"/>
      <c r="I9" s="77"/>
      <c r="J9" s="79">
        <v>5135.59</v>
      </c>
      <c r="K9" s="209"/>
      <c r="L9" s="210" t="s">
        <v>93</v>
      </c>
      <c r="M9" s="211">
        <f>IF(K9&lt;&gt;"",L9-K9,0)</f>
        <v>0</v>
      </c>
      <c r="N9" s="212">
        <v>5135.59</v>
      </c>
      <c r="O9" s="213">
        <f>IF(K9&lt;&gt;"",N9*M9,0)</f>
        <v>0</v>
      </c>
      <c r="P9">
        <f>IF(K9&lt;&gt;"",N9,0)</f>
        <v>0</v>
      </c>
    </row>
    <row r="10" spans="1:16">
      <c r="A10" s="207">
        <v>9</v>
      </c>
      <c r="B10" s="75" t="s">
        <v>93</v>
      </c>
      <c r="C10" s="76" t="s">
        <v>693</v>
      </c>
      <c r="D10" s="77" t="s">
        <v>694</v>
      </c>
      <c r="E10" s="78"/>
      <c r="F10" s="77"/>
      <c r="G10" s="208" t="s">
        <v>80</v>
      </c>
      <c r="H10" s="75"/>
      <c r="I10" s="77"/>
      <c r="J10" s="79">
        <v>9.06</v>
      </c>
      <c r="K10" s="209"/>
      <c r="L10" s="210" t="s">
        <v>93</v>
      </c>
      <c r="M10" s="211">
        <f>IF(K10&lt;&gt;"",L10-K10,0)</f>
        <v>0</v>
      </c>
      <c r="N10" s="212">
        <v>9.06</v>
      </c>
      <c r="O10" s="213">
        <f>IF(K10&lt;&gt;"",N10*M10,0)</f>
        <v>0</v>
      </c>
      <c r="P10">
        <f>IF(K10&lt;&gt;"",N10,0)</f>
        <v>0</v>
      </c>
    </row>
    <row r="11" spans="1:16">
      <c r="A11" s="207">
        <v>11</v>
      </c>
      <c r="B11" s="75" t="s">
        <v>152</v>
      </c>
      <c r="C11" s="76" t="s">
        <v>695</v>
      </c>
      <c r="D11" s="77" t="s">
        <v>696</v>
      </c>
      <c r="E11" s="78"/>
      <c r="F11" s="77"/>
      <c r="G11" s="208" t="s">
        <v>80</v>
      </c>
      <c r="H11" s="75"/>
      <c r="I11" s="77"/>
      <c r="J11" s="79">
        <v>1758.07</v>
      </c>
      <c r="K11" s="209"/>
      <c r="L11" s="210" t="s">
        <v>152</v>
      </c>
      <c r="M11" s="211">
        <f>IF(K11&lt;&gt;"",L11-K11,0)</f>
        <v>0</v>
      </c>
      <c r="N11" s="212">
        <v>1758.07</v>
      </c>
      <c r="O11" s="213">
        <f>IF(K11&lt;&gt;"",N11*M11,0)</f>
        <v>0</v>
      </c>
      <c r="P11">
        <f>IF(K11&lt;&gt;"",N11,0)</f>
        <v>0</v>
      </c>
    </row>
    <row r="12" spans="1:16">
      <c r="A12" s="207">
        <v>14</v>
      </c>
      <c r="B12" s="75" t="s">
        <v>152</v>
      </c>
      <c r="C12" s="76" t="s">
        <v>697</v>
      </c>
      <c r="D12" s="77" t="s">
        <v>698</v>
      </c>
      <c r="E12" s="78"/>
      <c r="F12" s="77"/>
      <c r="G12" s="208" t="s">
        <v>80</v>
      </c>
      <c r="H12" s="75"/>
      <c r="I12" s="77"/>
      <c r="J12" s="79">
        <v>142.72</v>
      </c>
      <c r="K12" s="209"/>
      <c r="L12" s="210" t="s">
        <v>152</v>
      </c>
      <c r="M12" s="211">
        <f>IF(K12&lt;&gt;"",L12-K12,0)</f>
        <v>0</v>
      </c>
      <c r="N12" s="212">
        <v>142.72</v>
      </c>
      <c r="O12" s="213">
        <f>IF(K12&lt;&gt;"",N12*M12,0)</f>
        <v>0</v>
      </c>
      <c r="P12">
        <f>IF(K12&lt;&gt;"",N12,0)</f>
        <v>0</v>
      </c>
    </row>
    <row r="13" spans="1:16">
      <c r="A13" s="207">
        <v>15</v>
      </c>
      <c r="B13" s="75" t="s">
        <v>152</v>
      </c>
      <c r="C13" s="76" t="s">
        <v>697</v>
      </c>
      <c r="D13" s="77" t="s">
        <v>699</v>
      </c>
      <c r="E13" s="78"/>
      <c r="F13" s="77"/>
      <c r="G13" s="208" t="s">
        <v>80</v>
      </c>
      <c r="H13" s="75"/>
      <c r="I13" s="77"/>
      <c r="J13" s="79">
        <v>149.43</v>
      </c>
      <c r="K13" s="209"/>
      <c r="L13" s="210" t="s">
        <v>152</v>
      </c>
      <c r="M13" s="211">
        <f>IF(K13&lt;&gt;"",L13-K13,0)</f>
        <v>0</v>
      </c>
      <c r="N13" s="212">
        <v>149.43</v>
      </c>
      <c r="O13" s="213">
        <f>IF(K13&lt;&gt;"",N13*M13,0)</f>
        <v>0</v>
      </c>
      <c r="P13">
        <f>IF(K13&lt;&gt;"",N13,0)</f>
        <v>0</v>
      </c>
    </row>
    <row r="14" spans="1:16">
      <c r="A14" s="207">
        <v>18</v>
      </c>
      <c r="B14" s="75" t="s">
        <v>152</v>
      </c>
      <c r="C14" s="76" t="s">
        <v>700</v>
      </c>
      <c r="D14" s="77" t="s">
        <v>701</v>
      </c>
      <c r="E14" s="78"/>
      <c r="F14" s="77"/>
      <c r="G14" s="208" t="s">
        <v>80</v>
      </c>
      <c r="H14" s="75"/>
      <c r="I14" s="77"/>
      <c r="J14" s="79">
        <v>107.57</v>
      </c>
      <c r="K14" s="209"/>
      <c r="L14" s="210" t="s">
        <v>152</v>
      </c>
      <c r="M14" s="211">
        <f>IF(K14&lt;&gt;"",L14-K14,0)</f>
        <v>0</v>
      </c>
      <c r="N14" s="212">
        <v>107.57</v>
      </c>
      <c r="O14" s="213">
        <f>IF(K14&lt;&gt;"",N14*M14,0)</f>
        <v>0</v>
      </c>
      <c r="P14">
        <f>IF(K14&lt;&gt;"",N14,0)</f>
        <v>0</v>
      </c>
    </row>
    <row r="15" spans="1:16">
      <c r="A15" s="207">
        <v>19</v>
      </c>
      <c r="B15" s="75" t="s">
        <v>152</v>
      </c>
      <c r="C15" s="76" t="s">
        <v>700</v>
      </c>
      <c r="D15" s="77" t="s">
        <v>696</v>
      </c>
      <c r="E15" s="78"/>
      <c r="F15" s="77"/>
      <c r="G15" s="208" t="s">
        <v>80</v>
      </c>
      <c r="H15" s="75"/>
      <c r="I15" s="77"/>
      <c r="J15" s="79">
        <v>310.85000000000002</v>
      </c>
      <c r="K15" s="209"/>
      <c r="L15" s="210" t="s">
        <v>152</v>
      </c>
      <c r="M15" s="211">
        <f>IF(K15&lt;&gt;"",L15-K15,0)</f>
        <v>0</v>
      </c>
      <c r="N15" s="212">
        <v>310.85000000000002</v>
      </c>
      <c r="O15" s="213">
        <f>IF(K15&lt;&gt;"",N15*M15,0)</f>
        <v>0</v>
      </c>
      <c r="P15">
        <f>IF(K15&lt;&gt;"",N15,0)</f>
        <v>0</v>
      </c>
    </row>
    <row r="16" spans="1:16">
      <c r="A16" s="207">
        <v>29</v>
      </c>
      <c r="B16" s="75" t="s">
        <v>152</v>
      </c>
      <c r="C16" s="76" t="s">
        <v>697</v>
      </c>
      <c r="D16" s="77" t="s">
        <v>702</v>
      </c>
      <c r="E16" s="78"/>
      <c r="F16" s="77"/>
      <c r="G16" s="208" t="s">
        <v>80</v>
      </c>
      <c r="H16" s="75"/>
      <c r="I16" s="77"/>
      <c r="J16" s="79">
        <v>142.72</v>
      </c>
      <c r="K16" s="209"/>
      <c r="L16" s="210" t="s">
        <v>152</v>
      </c>
      <c r="M16" s="211">
        <f>IF(K16&lt;&gt;"",L16-K16,0)</f>
        <v>0</v>
      </c>
      <c r="N16" s="212">
        <v>142.72</v>
      </c>
      <c r="O16" s="213">
        <f>IF(K16&lt;&gt;"",N16*M16,0)</f>
        <v>0</v>
      </c>
      <c r="P16">
        <f>IF(K16&lt;&gt;"",N16,0)</f>
        <v>0</v>
      </c>
    </row>
    <row r="17" spans="1:16">
      <c r="A17" s="207">
        <v>41</v>
      </c>
      <c r="B17" s="75" t="s">
        <v>152</v>
      </c>
      <c r="C17" s="76" t="s">
        <v>697</v>
      </c>
      <c r="D17" s="77" t="s">
        <v>703</v>
      </c>
      <c r="E17" s="78"/>
      <c r="F17" s="77"/>
      <c r="G17" s="208" t="s">
        <v>80</v>
      </c>
      <c r="H17" s="75"/>
      <c r="I17" s="77"/>
      <c r="J17" s="79">
        <v>142.72</v>
      </c>
      <c r="K17" s="209"/>
      <c r="L17" s="210" t="s">
        <v>152</v>
      </c>
      <c r="M17" s="211">
        <f>IF(K17&lt;&gt;"",L17-K17,0)</f>
        <v>0</v>
      </c>
      <c r="N17" s="212">
        <v>142.72</v>
      </c>
      <c r="O17" s="213">
        <f>IF(K17&lt;&gt;"",N17*M17,0)</f>
        <v>0</v>
      </c>
      <c r="P17">
        <f>IF(K17&lt;&gt;"",N17,0)</f>
        <v>0</v>
      </c>
    </row>
    <row r="18" spans="1:16">
      <c r="A18" s="207">
        <v>51</v>
      </c>
      <c r="B18" s="75" t="s">
        <v>152</v>
      </c>
      <c r="C18" s="76" t="s">
        <v>704</v>
      </c>
      <c r="D18" s="77" t="s">
        <v>705</v>
      </c>
      <c r="E18" s="78"/>
      <c r="F18" s="77"/>
      <c r="G18" s="208" t="s">
        <v>80</v>
      </c>
      <c r="H18" s="75"/>
      <c r="I18" s="77"/>
      <c r="J18" s="79">
        <v>275.08999999999997</v>
      </c>
      <c r="K18" s="209"/>
      <c r="L18" s="210" t="s">
        <v>152</v>
      </c>
      <c r="M18" s="211">
        <f>IF(K18&lt;&gt;"",L18-K18,0)</f>
        <v>0</v>
      </c>
      <c r="N18" s="212">
        <v>275.08999999999997</v>
      </c>
      <c r="O18" s="213">
        <f>IF(K18&lt;&gt;"",N18*M18,0)</f>
        <v>0</v>
      </c>
      <c r="P18">
        <f>IF(K18&lt;&gt;"",N18,0)</f>
        <v>0</v>
      </c>
    </row>
    <row r="19" spans="1:16">
      <c r="A19" s="207">
        <v>52</v>
      </c>
      <c r="B19" s="75" t="s">
        <v>152</v>
      </c>
      <c r="C19" s="76" t="s">
        <v>691</v>
      </c>
      <c r="D19" s="77" t="s">
        <v>706</v>
      </c>
      <c r="E19" s="78"/>
      <c r="F19" s="77"/>
      <c r="G19" s="208" t="s">
        <v>80</v>
      </c>
      <c r="H19" s="75"/>
      <c r="I19" s="77"/>
      <c r="J19" s="79">
        <v>811.75</v>
      </c>
      <c r="K19" s="209"/>
      <c r="L19" s="210" t="s">
        <v>152</v>
      </c>
      <c r="M19" s="211">
        <f>IF(K19&lt;&gt;"",L19-K19,0)</f>
        <v>0</v>
      </c>
      <c r="N19" s="212">
        <v>811.75</v>
      </c>
      <c r="O19" s="213">
        <f>IF(K19&lt;&gt;"",N19*M19,0)</f>
        <v>0</v>
      </c>
      <c r="P19">
        <f>IF(K19&lt;&gt;"",N19,0)</f>
        <v>0</v>
      </c>
    </row>
    <row r="20" spans="1:16">
      <c r="A20" s="207">
        <v>61</v>
      </c>
      <c r="B20" s="75" t="s">
        <v>262</v>
      </c>
      <c r="C20" s="76" t="s">
        <v>697</v>
      </c>
      <c r="D20" s="77" t="s">
        <v>707</v>
      </c>
      <c r="E20" s="78"/>
      <c r="F20" s="77"/>
      <c r="G20" s="208" t="s">
        <v>80</v>
      </c>
      <c r="H20" s="75"/>
      <c r="I20" s="77"/>
      <c r="J20" s="79">
        <v>142.72</v>
      </c>
      <c r="K20" s="209"/>
      <c r="L20" s="210" t="s">
        <v>262</v>
      </c>
      <c r="M20" s="211">
        <f>IF(K20&lt;&gt;"",L20-K20,0)</f>
        <v>0</v>
      </c>
      <c r="N20" s="212">
        <v>142.72</v>
      </c>
      <c r="O20" s="213">
        <f>IF(K20&lt;&gt;"",N20*M20,0)</f>
        <v>0</v>
      </c>
      <c r="P20">
        <f>IF(K20&lt;&gt;"",N20,0)</f>
        <v>0</v>
      </c>
    </row>
    <row r="21" spans="1:16">
      <c r="A21" s="207">
        <v>71</v>
      </c>
      <c r="B21" s="75" t="s">
        <v>262</v>
      </c>
      <c r="C21" s="76" t="s">
        <v>708</v>
      </c>
      <c r="D21" s="77" t="s">
        <v>709</v>
      </c>
      <c r="E21" s="78"/>
      <c r="F21" s="77"/>
      <c r="G21" s="208" t="s">
        <v>80</v>
      </c>
      <c r="H21" s="75"/>
      <c r="I21" s="77"/>
      <c r="J21" s="79">
        <v>1578.48</v>
      </c>
      <c r="K21" s="209"/>
      <c r="L21" s="210" t="s">
        <v>262</v>
      </c>
      <c r="M21" s="211">
        <f>IF(K21&lt;&gt;"",L21-K21,0)</f>
        <v>0</v>
      </c>
      <c r="N21" s="212">
        <v>1578.48</v>
      </c>
      <c r="O21" s="213">
        <f>IF(K21&lt;&gt;"",N21*M21,0)</f>
        <v>0</v>
      </c>
      <c r="P21">
        <f>IF(K21&lt;&gt;"",N21,0)</f>
        <v>0</v>
      </c>
    </row>
    <row r="22" spans="1:16">
      <c r="A22" s="207">
        <v>74</v>
      </c>
      <c r="B22" s="75" t="s">
        <v>710</v>
      </c>
      <c r="C22" s="76" t="s">
        <v>697</v>
      </c>
      <c r="D22" s="77" t="s">
        <v>711</v>
      </c>
      <c r="E22" s="78"/>
      <c r="F22" s="77"/>
      <c r="G22" s="208" t="s">
        <v>80</v>
      </c>
      <c r="H22" s="75"/>
      <c r="I22" s="77"/>
      <c r="J22" s="79">
        <v>142.72</v>
      </c>
      <c r="K22" s="209"/>
      <c r="L22" s="210" t="s">
        <v>710</v>
      </c>
      <c r="M22" s="211">
        <f>IF(K22&lt;&gt;"",L22-K22,0)</f>
        <v>0</v>
      </c>
      <c r="N22" s="212">
        <v>142.72</v>
      </c>
      <c r="O22" s="213">
        <f>IF(K22&lt;&gt;"",N22*M22,0)</f>
        <v>0</v>
      </c>
      <c r="P22">
        <f>IF(K22&lt;&gt;"",N22,0)</f>
        <v>0</v>
      </c>
    </row>
    <row r="23" spans="1:16">
      <c r="A23" s="207">
        <v>100</v>
      </c>
      <c r="B23" s="75" t="s">
        <v>266</v>
      </c>
      <c r="C23" s="76" t="s">
        <v>697</v>
      </c>
      <c r="D23" s="77" t="s">
        <v>707</v>
      </c>
      <c r="E23" s="78"/>
      <c r="F23" s="77"/>
      <c r="G23" s="208" t="s">
        <v>80</v>
      </c>
      <c r="H23" s="75"/>
      <c r="I23" s="77"/>
      <c r="J23" s="79">
        <v>142.72</v>
      </c>
      <c r="K23" s="209"/>
      <c r="L23" s="210" t="s">
        <v>266</v>
      </c>
      <c r="M23" s="211">
        <f>IF(K23&lt;&gt;"",L23-K23,0)</f>
        <v>0</v>
      </c>
      <c r="N23" s="212">
        <v>142.72</v>
      </c>
      <c r="O23" s="213">
        <f>IF(K23&lt;&gt;"",N23*M23,0)</f>
        <v>0</v>
      </c>
      <c r="P23">
        <f>IF(K23&lt;&gt;"",N23,0)</f>
        <v>0</v>
      </c>
    </row>
    <row r="24" spans="1:16">
      <c r="A24" s="207">
        <v>112</v>
      </c>
      <c r="B24" s="75" t="s">
        <v>266</v>
      </c>
      <c r="C24" s="76" t="s">
        <v>712</v>
      </c>
      <c r="D24" s="77" t="s">
        <v>713</v>
      </c>
      <c r="E24" s="78"/>
      <c r="F24" s="77"/>
      <c r="G24" s="208" t="s">
        <v>80</v>
      </c>
      <c r="H24" s="75"/>
      <c r="I24" s="77"/>
      <c r="J24" s="79">
        <v>0</v>
      </c>
      <c r="K24" s="209"/>
      <c r="L24" s="210" t="s">
        <v>266</v>
      </c>
      <c r="M24" s="211">
        <f>IF(K24&lt;&gt;"",L24-K24,0)</f>
        <v>0</v>
      </c>
      <c r="N24" s="212">
        <v>0</v>
      </c>
      <c r="O24" s="213">
        <f>IF(K24&lt;&gt;"",N24*M24,0)</f>
        <v>0</v>
      </c>
      <c r="P24">
        <f>IF(K24&lt;&gt;"",N24,0)</f>
        <v>0</v>
      </c>
    </row>
    <row r="25" spans="1:16">
      <c r="A25" s="207">
        <v>131</v>
      </c>
      <c r="B25" s="75" t="s">
        <v>567</v>
      </c>
      <c r="C25" s="76" t="s">
        <v>714</v>
      </c>
      <c r="D25" s="77" t="s">
        <v>715</v>
      </c>
      <c r="E25" s="78"/>
      <c r="F25" s="77"/>
      <c r="G25" s="208" t="s">
        <v>80</v>
      </c>
      <c r="H25" s="75"/>
      <c r="I25" s="77"/>
      <c r="J25" s="79">
        <v>641.83000000000004</v>
      </c>
      <c r="K25" s="209"/>
      <c r="L25" s="210" t="s">
        <v>567</v>
      </c>
      <c r="M25" s="211">
        <f>IF(K25&lt;&gt;"",L25-K25,0)</f>
        <v>0</v>
      </c>
      <c r="N25" s="212">
        <v>641.83000000000004</v>
      </c>
      <c r="O25" s="213">
        <f>IF(K25&lt;&gt;"",N25*M25,0)</f>
        <v>0</v>
      </c>
      <c r="P25">
        <f>IF(K25&lt;&gt;"",N25,0)</f>
        <v>0</v>
      </c>
    </row>
    <row r="26" spans="1:16">
      <c r="A26" s="207">
        <v>132</v>
      </c>
      <c r="B26" s="75" t="s">
        <v>567</v>
      </c>
      <c r="C26" s="76" t="s">
        <v>714</v>
      </c>
      <c r="D26" s="77" t="s">
        <v>716</v>
      </c>
      <c r="E26" s="78"/>
      <c r="F26" s="77"/>
      <c r="G26" s="208" t="s">
        <v>80</v>
      </c>
      <c r="H26" s="75"/>
      <c r="I26" s="77"/>
      <c r="J26" s="79">
        <v>395.49</v>
      </c>
      <c r="K26" s="209"/>
      <c r="L26" s="210" t="s">
        <v>567</v>
      </c>
      <c r="M26" s="211">
        <f>IF(K26&lt;&gt;"",L26-K26,0)</f>
        <v>0</v>
      </c>
      <c r="N26" s="212">
        <v>395.49</v>
      </c>
      <c r="O26" s="213">
        <f>IF(K26&lt;&gt;"",N26*M26,0)</f>
        <v>0</v>
      </c>
      <c r="P26">
        <f>IF(K26&lt;&gt;"",N26,0)</f>
        <v>0</v>
      </c>
    </row>
    <row r="27" spans="1:16">
      <c r="A27" s="207">
        <v>133</v>
      </c>
      <c r="B27" s="75" t="s">
        <v>567</v>
      </c>
      <c r="C27" s="76" t="s">
        <v>714</v>
      </c>
      <c r="D27" s="77" t="s">
        <v>717</v>
      </c>
      <c r="E27" s="78"/>
      <c r="F27" s="77"/>
      <c r="G27" s="208" t="s">
        <v>80</v>
      </c>
      <c r="H27" s="75"/>
      <c r="I27" s="77"/>
      <c r="J27" s="79">
        <v>2237.17</v>
      </c>
      <c r="K27" s="209"/>
      <c r="L27" s="210" t="s">
        <v>567</v>
      </c>
      <c r="M27" s="211">
        <f>IF(K27&lt;&gt;"",L27-K27,0)</f>
        <v>0</v>
      </c>
      <c r="N27" s="212">
        <v>2237.17</v>
      </c>
      <c r="O27" s="213">
        <f>IF(K27&lt;&gt;"",N27*M27,0)</f>
        <v>0</v>
      </c>
      <c r="P27">
        <f>IF(K27&lt;&gt;"",N27,0)</f>
        <v>0</v>
      </c>
    </row>
    <row r="28" spans="1:16">
      <c r="A28" s="207">
        <v>134</v>
      </c>
      <c r="B28" s="75" t="s">
        <v>567</v>
      </c>
      <c r="C28" s="76" t="s">
        <v>714</v>
      </c>
      <c r="D28" s="77" t="s">
        <v>718</v>
      </c>
      <c r="E28" s="78"/>
      <c r="F28" s="77"/>
      <c r="G28" s="208" t="s">
        <v>80</v>
      </c>
      <c r="H28" s="75"/>
      <c r="I28" s="77"/>
      <c r="J28" s="79">
        <v>1908.85</v>
      </c>
      <c r="K28" s="209"/>
      <c r="L28" s="210" t="s">
        <v>567</v>
      </c>
      <c r="M28" s="211">
        <f>IF(K28&lt;&gt;"",L28-K28,0)</f>
        <v>0</v>
      </c>
      <c r="N28" s="212">
        <v>1908.85</v>
      </c>
      <c r="O28" s="213">
        <f>IF(K28&lt;&gt;"",N28*M28,0)</f>
        <v>0</v>
      </c>
      <c r="P28">
        <f>IF(K28&lt;&gt;"",N28,0)</f>
        <v>0</v>
      </c>
    </row>
    <row r="29" spans="1:16">
      <c r="A29" s="207">
        <v>135</v>
      </c>
      <c r="B29" s="75" t="s">
        <v>567</v>
      </c>
      <c r="C29" s="76" t="s">
        <v>714</v>
      </c>
      <c r="D29" s="77" t="s">
        <v>719</v>
      </c>
      <c r="E29" s="78"/>
      <c r="F29" s="77"/>
      <c r="G29" s="208" t="s">
        <v>80</v>
      </c>
      <c r="H29" s="75"/>
      <c r="I29" s="77"/>
      <c r="J29" s="79">
        <v>1858.56</v>
      </c>
      <c r="K29" s="209"/>
      <c r="L29" s="210" t="s">
        <v>567</v>
      </c>
      <c r="M29" s="211">
        <f>IF(K29&lt;&gt;"",L29-K29,0)</f>
        <v>0</v>
      </c>
      <c r="N29" s="212">
        <v>1858.56</v>
      </c>
      <c r="O29" s="213">
        <f>IF(K29&lt;&gt;"",N29*M29,0)</f>
        <v>0</v>
      </c>
      <c r="P29">
        <f>IF(K29&lt;&gt;"",N29,0)</f>
        <v>0</v>
      </c>
    </row>
    <row r="30" spans="1:16">
      <c r="A30" s="207">
        <v>136</v>
      </c>
      <c r="B30" s="75" t="s">
        <v>567</v>
      </c>
      <c r="C30" s="76" t="s">
        <v>714</v>
      </c>
      <c r="D30" s="77" t="s">
        <v>720</v>
      </c>
      <c r="E30" s="78"/>
      <c r="F30" s="77"/>
      <c r="G30" s="208" t="s">
        <v>80</v>
      </c>
      <c r="H30" s="75"/>
      <c r="I30" s="77"/>
      <c r="J30" s="79">
        <v>2184.46</v>
      </c>
      <c r="K30" s="209"/>
      <c r="L30" s="210" t="s">
        <v>567</v>
      </c>
      <c r="M30" s="211">
        <f>IF(K30&lt;&gt;"",L30-K30,0)</f>
        <v>0</v>
      </c>
      <c r="N30" s="212">
        <v>2184.46</v>
      </c>
      <c r="O30" s="213">
        <f>IF(K30&lt;&gt;"",N30*M30,0)</f>
        <v>0</v>
      </c>
      <c r="P30">
        <f>IF(K30&lt;&gt;"",N30,0)</f>
        <v>0</v>
      </c>
    </row>
    <row r="31" spans="1:16">
      <c r="A31" s="207">
        <v>137</v>
      </c>
      <c r="B31" s="75" t="s">
        <v>567</v>
      </c>
      <c r="C31" s="76" t="s">
        <v>714</v>
      </c>
      <c r="D31" s="77" t="s">
        <v>721</v>
      </c>
      <c r="E31" s="78"/>
      <c r="F31" s="77"/>
      <c r="G31" s="208" t="s">
        <v>80</v>
      </c>
      <c r="H31" s="75"/>
      <c r="I31" s="77"/>
      <c r="J31" s="79">
        <v>2125.96</v>
      </c>
      <c r="K31" s="209"/>
      <c r="L31" s="210" t="s">
        <v>567</v>
      </c>
      <c r="M31" s="211">
        <f>IF(K31&lt;&gt;"",L31-K31,0)</f>
        <v>0</v>
      </c>
      <c r="N31" s="212">
        <v>2125.96</v>
      </c>
      <c r="O31" s="213">
        <f>IF(K31&lt;&gt;"",N31*M31,0)</f>
        <v>0</v>
      </c>
      <c r="P31">
        <f>IF(K31&lt;&gt;"",N31,0)</f>
        <v>0</v>
      </c>
    </row>
    <row r="32" spans="1:16">
      <c r="A32" s="207">
        <v>138</v>
      </c>
      <c r="B32" s="75" t="s">
        <v>567</v>
      </c>
      <c r="C32" s="76" t="s">
        <v>722</v>
      </c>
      <c r="D32" s="77" t="s">
        <v>723</v>
      </c>
      <c r="E32" s="78"/>
      <c r="F32" s="77"/>
      <c r="G32" s="208" t="s">
        <v>80</v>
      </c>
      <c r="H32" s="75"/>
      <c r="I32" s="77"/>
      <c r="J32" s="79">
        <v>2895.75</v>
      </c>
      <c r="K32" s="209"/>
      <c r="L32" s="210" t="s">
        <v>567</v>
      </c>
      <c r="M32" s="211">
        <f>IF(K32&lt;&gt;"",L32-K32,0)</f>
        <v>0</v>
      </c>
      <c r="N32" s="212">
        <v>2895.75</v>
      </c>
      <c r="O32" s="213">
        <f>IF(K32&lt;&gt;"",N32*M32,0)</f>
        <v>0</v>
      </c>
      <c r="P32">
        <f>IF(K32&lt;&gt;"",N32,0)</f>
        <v>0</v>
      </c>
    </row>
    <row r="33" spans="1:16">
      <c r="A33" s="207">
        <v>139</v>
      </c>
      <c r="B33" s="75" t="s">
        <v>567</v>
      </c>
      <c r="C33" s="76" t="s">
        <v>722</v>
      </c>
      <c r="D33" s="77" t="s">
        <v>724</v>
      </c>
      <c r="E33" s="78"/>
      <c r="F33" s="77"/>
      <c r="G33" s="208" t="s">
        <v>80</v>
      </c>
      <c r="H33" s="75"/>
      <c r="I33" s="77"/>
      <c r="J33" s="79">
        <v>1764.18</v>
      </c>
      <c r="K33" s="209"/>
      <c r="L33" s="210" t="s">
        <v>567</v>
      </c>
      <c r="M33" s="211">
        <f>IF(K33&lt;&gt;"",L33-K33,0)</f>
        <v>0</v>
      </c>
      <c r="N33" s="212">
        <v>1764.18</v>
      </c>
      <c r="O33" s="213">
        <f>IF(K33&lt;&gt;"",N33*M33,0)</f>
        <v>0</v>
      </c>
      <c r="P33">
        <f>IF(K33&lt;&gt;"",N33,0)</f>
        <v>0</v>
      </c>
    </row>
    <row r="34" spans="1:16">
      <c r="A34" s="207">
        <v>140</v>
      </c>
      <c r="B34" s="75" t="s">
        <v>567</v>
      </c>
      <c r="C34" s="76" t="s">
        <v>714</v>
      </c>
      <c r="D34" s="77" t="s">
        <v>725</v>
      </c>
      <c r="E34" s="78"/>
      <c r="F34" s="77"/>
      <c r="G34" s="208" t="s">
        <v>80</v>
      </c>
      <c r="H34" s="75"/>
      <c r="I34" s="77"/>
      <c r="J34" s="79">
        <v>28.17</v>
      </c>
      <c r="K34" s="209"/>
      <c r="L34" s="210" t="s">
        <v>567</v>
      </c>
      <c r="M34" s="211">
        <f>IF(K34&lt;&gt;"",L34-K34,0)</f>
        <v>0</v>
      </c>
      <c r="N34" s="212">
        <v>28.17</v>
      </c>
      <c r="O34" s="213">
        <f>IF(K34&lt;&gt;"",N34*M34,0)</f>
        <v>0</v>
      </c>
      <c r="P34">
        <f>IF(K34&lt;&gt;"",N34,0)</f>
        <v>0</v>
      </c>
    </row>
    <row r="35" spans="1:16">
      <c r="A35" s="207">
        <v>141</v>
      </c>
      <c r="B35" s="75" t="s">
        <v>567</v>
      </c>
      <c r="C35" s="76" t="s">
        <v>714</v>
      </c>
      <c r="D35" s="77" t="s">
        <v>726</v>
      </c>
      <c r="E35" s="78"/>
      <c r="F35" s="77"/>
      <c r="G35" s="208" t="s">
        <v>80</v>
      </c>
      <c r="H35" s="75"/>
      <c r="I35" s="77"/>
      <c r="J35" s="79">
        <v>159.34</v>
      </c>
      <c r="K35" s="209"/>
      <c r="L35" s="210" t="s">
        <v>567</v>
      </c>
      <c r="M35" s="211">
        <f>IF(K35&lt;&gt;"",L35-K35,0)</f>
        <v>0</v>
      </c>
      <c r="N35" s="212">
        <v>159.34</v>
      </c>
      <c r="O35" s="213">
        <f>IF(K35&lt;&gt;"",N35*M35,0)</f>
        <v>0</v>
      </c>
      <c r="P35">
        <f>IF(K35&lt;&gt;"",N35,0)</f>
        <v>0</v>
      </c>
    </row>
    <row r="36" spans="1:16">
      <c r="A36" s="207">
        <v>142</v>
      </c>
      <c r="B36" s="75" t="s">
        <v>567</v>
      </c>
      <c r="C36" s="76" t="s">
        <v>714</v>
      </c>
      <c r="D36" s="77" t="s">
        <v>727</v>
      </c>
      <c r="E36" s="78"/>
      <c r="F36" s="77"/>
      <c r="G36" s="208" t="s">
        <v>80</v>
      </c>
      <c r="H36" s="75"/>
      <c r="I36" s="77"/>
      <c r="J36" s="79">
        <v>322.25</v>
      </c>
      <c r="K36" s="209"/>
      <c r="L36" s="210" t="s">
        <v>567</v>
      </c>
      <c r="M36" s="211">
        <f>IF(K36&lt;&gt;"",L36-K36,0)</f>
        <v>0</v>
      </c>
      <c r="N36" s="212">
        <v>322.25</v>
      </c>
      <c r="O36" s="213">
        <f>IF(K36&lt;&gt;"",N36*M36,0)</f>
        <v>0</v>
      </c>
      <c r="P36">
        <f>IF(K36&lt;&gt;"",N36,0)</f>
        <v>0</v>
      </c>
    </row>
    <row r="37" spans="1:16">
      <c r="A37" s="207">
        <v>143</v>
      </c>
      <c r="B37" s="75" t="s">
        <v>567</v>
      </c>
      <c r="C37" s="76" t="s">
        <v>714</v>
      </c>
      <c r="D37" s="77" t="s">
        <v>728</v>
      </c>
      <c r="E37" s="78"/>
      <c r="F37" s="77"/>
      <c r="G37" s="208" t="s">
        <v>80</v>
      </c>
      <c r="H37" s="75"/>
      <c r="I37" s="77"/>
      <c r="J37" s="79">
        <v>45.72</v>
      </c>
      <c r="K37" s="209"/>
      <c r="L37" s="210" t="s">
        <v>567</v>
      </c>
      <c r="M37" s="211">
        <f>IF(K37&lt;&gt;"",L37-K37,0)</f>
        <v>0</v>
      </c>
      <c r="N37" s="212">
        <v>45.72</v>
      </c>
      <c r="O37" s="213">
        <f>IF(K37&lt;&gt;"",N37*M37,0)</f>
        <v>0</v>
      </c>
      <c r="P37">
        <f>IF(K37&lt;&gt;"",N37,0)</f>
        <v>0</v>
      </c>
    </row>
    <row r="38" spans="1:16">
      <c r="A38" s="207">
        <v>144</v>
      </c>
      <c r="B38" s="75" t="s">
        <v>567</v>
      </c>
      <c r="C38" s="76" t="s">
        <v>722</v>
      </c>
      <c r="D38" s="77" t="s">
        <v>729</v>
      </c>
      <c r="E38" s="78"/>
      <c r="F38" s="77"/>
      <c r="G38" s="208" t="s">
        <v>80</v>
      </c>
      <c r="H38" s="75"/>
      <c r="I38" s="77"/>
      <c r="J38" s="79">
        <v>739.36</v>
      </c>
      <c r="K38" s="209"/>
      <c r="L38" s="210" t="s">
        <v>567</v>
      </c>
      <c r="M38" s="211">
        <f>IF(K38&lt;&gt;"",L38-K38,0)</f>
        <v>0</v>
      </c>
      <c r="N38" s="212">
        <v>739.36</v>
      </c>
      <c r="O38" s="213">
        <f>IF(K38&lt;&gt;"",N38*M38,0)</f>
        <v>0</v>
      </c>
      <c r="P38">
        <f>IF(K38&lt;&gt;"",N38,0)</f>
        <v>0</v>
      </c>
    </row>
    <row r="39" spans="1:16">
      <c r="A39" s="207">
        <v>145</v>
      </c>
      <c r="B39" s="75" t="s">
        <v>567</v>
      </c>
      <c r="C39" s="76" t="s">
        <v>722</v>
      </c>
      <c r="D39" s="77" t="s">
        <v>730</v>
      </c>
      <c r="E39" s="78"/>
      <c r="F39" s="77"/>
      <c r="G39" s="208" t="s">
        <v>80</v>
      </c>
      <c r="H39" s="75"/>
      <c r="I39" s="77"/>
      <c r="J39" s="79">
        <v>908.69</v>
      </c>
      <c r="K39" s="209"/>
      <c r="L39" s="210" t="s">
        <v>567</v>
      </c>
      <c r="M39" s="211">
        <f>IF(K39&lt;&gt;"",L39-K39,0)</f>
        <v>0</v>
      </c>
      <c r="N39" s="212">
        <v>908.69</v>
      </c>
      <c r="O39" s="213">
        <f>IF(K39&lt;&gt;"",N39*M39,0)</f>
        <v>0</v>
      </c>
      <c r="P39">
        <f>IF(K39&lt;&gt;"",N39,0)</f>
        <v>0</v>
      </c>
    </row>
    <row r="40" spans="1:16">
      <c r="A40" s="207">
        <v>146</v>
      </c>
      <c r="B40" s="75" t="s">
        <v>567</v>
      </c>
      <c r="C40" s="76" t="s">
        <v>714</v>
      </c>
      <c r="D40" s="77" t="s">
        <v>731</v>
      </c>
      <c r="E40" s="78"/>
      <c r="F40" s="77"/>
      <c r="G40" s="208" t="s">
        <v>80</v>
      </c>
      <c r="H40" s="75"/>
      <c r="I40" s="77"/>
      <c r="J40" s="79">
        <v>1178.5</v>
      </c>
      <c r="K40" s="209"/>
      <c r="L40" s="210" t="s">
        <v>567</v>
      </c>
      <c r="M40" s="211">
        <f>IF(K40&lt;&gt;"",L40-K40,0)</f>
        <v>0</v>
      </c>
      <c r="N40" s="212">
        <v>1178.5</v>
      </c>
      <c r="O40" s="213">
        <f>IF(K40&lt;&gt;"",N40*M40,0)</f>
        <v>0</v>
      </c>
      <c r="P40">
        <f>IF(K40&lt;&gt;"",N40,0)</f>
        <v>0</v>
      </c>
    </row>
    <row r="41" spans="1:16">
      <c r="A41" s="207">
        <v>147</v>
      </c>
      <c r="B41" s="75" t="s">
        <v>567</v>
      </c>
      <c r="C41" s="76" t="s">
        <v>714</v>
      </c>
      <c r="D41" s="77" t="s">
        <v>732</v>
      </c>
      <c r="E41" s="78"/>
      <c r="F41" s="77"/>
      <c r="G41" s="208" t="s">
        <v>80</v>
      </c>
      <c r="H41" s="75"/>
      <c r="I41" s="77"/>
      <c r="J41" s="79">
        <v>2014.8</v>
      </c>
      <c r="K41" s="209"/>
      <c r="L41" s="210" t="s">
        <v>567</v>
      </c>
      <c r="M41" s="211">
        <f>IF(K41&lt;&gt;"",L41-K41,0)</f>
        <v>0</v>
      </c>
      <c r="N41" s="212">
        <v>2014.8</v>
      </c>
      <c r="O41" s="213">
        <f>IF(K41&lt;&gt;"",N41*M41,0)</f>
        <v>0</v>
      </c>
      <c r="P41">
        <f>IF(K41&lt;&gt;"",N41,0)</f>
        <v>0</v>
      </c>
    </row>
    <row r="42" spans="1:16">
      <c r="A42" s="207">
        <v>148</v>
      </c>
      <c r="B42" s="75" t="s">
        <v>567</v>
      </c>
      <c r="C42" s="76" t="s">
        <v>714</v>
      </c>
      <c r="D42" s="77" t="s">
        <v>733</v>
      </c>
      <c r="E42" s="78"/>
      <c r="F42" s="77"/>
      <c r="G42" s="208" t="s">
        <v>80</v>
      </c>
      <c r="H42" s="75"/>
      <c r="I42" s="77"/>
      <c r="J42" s="79">
        <v>1782.34</v>
      </c>
      <c r="K42" s="209"/>
      <c r="L42" s="210" t="s">
        <v>567</v>
      </c>
      <c r="M42" s="211">
        <f>IF(K42&lt;&gt;"",L42-K42,0)</f>
        <v>0</v>
      </c>
      <c r="N42" s="212">
        <v>1782.34</v>
      </c>
      <c r="O42" s="213">
        <f>IF(K42&lt;&gt;"",N42*M42,0)</f>
        <v>0</v>
      </c>
      <c r="P42">
        <f>IF(K42&lt;&gt;"",N42,0)</f>
        <v>0</v>
      </c>
    </row>
    <row r="43" spans="1:16">
      <c r="A43" s="207">
        <v>149</v>
      </c>
      <c r="B43" s="75" t="s">
        <v>341</v>
      </c>
      <c r="C43" s="76" t="s">
        <v>734</v>
      </c>
      <c r="D43" s="77" t="s">
        <v>735</v>
      </c>
      <c r="E43" s="78"/>
      <c r="F43" s="77"/>
      <c r="G43" s="208" t="s">
        <v>80</v>
      </c>
      <c r="H43" s="75"/>
      <c r="I43" s="77"/>
      <c r="J43" s="79">
        <v>100</v>
      </c>
      <c r="K43" s="209"/>
      <c r="L43" s="210" t="s">
        <v>341</v>
      </c>
      <c r="M43" s="211">
        <f>IF(K43&lt;&gt;"",L43-K43,0)</f>
        <v>0</v>
      </c>
      <c r="N43" s="212">
        <v>100</v>
      </c>
      <c r="O43" s="213">
        <f>IF(K43&lt;&gt;"",N43*M43,0)</f>
        <v>0</v>
      </c>
      <c r="P43">
        <f>IF(K43&lt;&gt;"",N43,0)</f>
        <v>0</v>
      </c>
    </row>
    <row r="44" spans="1:16">
      <c r="A44" s="207">
        <v>150</v>
      </c>
      <c r="B44" s="75" t="s">
        <v>341</v>
      </c>
      <c r="C44" s="76" t="s">
        <v>734</v>
      </c>
      <c r="D44" s="77" t="s">
        <v>736</v>
      </c>
      <c r="E44" s="78"/>
      <c r="F44" s="77"/>
      <c r="G44" s="208" t="s">
        <v>80</v>
      </c>
      <c r="H44" s="75"/>
      <c r="I44" s="77"/>
      <c r="J44" s="79">
        <v>100</v>
      </c>
      <c r="K44" s="209"/>
      <c r="L44" s="210" t="s">
        <v>341</v>
      </c>
      <c r="M44" s="211">
        <f>IF(K44&lt;&gt;"",L44-K44,0)</f>
        <v>0</v>
      </c>
      <c r="N44" s="212">
        <v>100</v>
      </c>
      <c r="O44" s="213">
        <f>IF(K44&lt;&gt;"",N44*M44,0)</f>
        <v>0</v>
      </c>
      <c r="P44">
        <f>IF(K44&lt;&gt;"",N44,0)</f>
        <v>0</v>
      </c>
    </row>
    <row r="45" spans="1:16">
      <c r="A45" s="207">
        <v>151</v>
      </c>
      <c r="B45" s="75" t="s">
        <v>341</v>
      </c>
      <c r="C45" s="76" t="s">
        <v>734</v>
      </c>
      <c r="D45" s="77" t="s">
        <v>737</v>
      </c>
      <c r="E45" s="78"/>
      <c r="F45" s="77"/>
      <c r="G45" s="208" t="s">
        <v>80</v>
      </c>
      <c r="H45" s="75"/>
      <c r="I45" s="77"/>
      <c r="J45" s="79">
        <v>100</v>
      </c>
      <c r="K45" s="209"/>
      <c r="L45" s="210" t="s">
        <v>341</v>
      </c>
      <c r="M45" s="211">
        <f>IF(K45&lt;&gt;"",L45-K45,0)</f>
        <v>0</v>
      </c>
      <c r="N45" s="212">
        <v>100</v>
      </c>
      <c r="O45" s="213">
        <f>IF(K45&lt;&gt;"",N45*M45,0)</f>
        <v>0</v>
      </c>
      <c r="P45">
        <f>IF(K45&lt;&gt;"",N45,0)</f>
        <v>0</v>
      </c>
    </row>
    <row r="46" spans="1:16">
      <c r="A46" s="207">
        <v>152</v>
      </c>
      <c r="B46" s="75" t="s">
        <v>341</v>
      </c>
      <c r="C46" s="76" t="s">
        <v>734</v>
      </c>
      <c r="D46" s="77" t="s">
        <v>738</v>
      </c>
      <c r="E46" s="78"/>
      <c r="F46" s="77"/>
      <c r="G46" s="208" t="s">
        <v>80</v>
      </c>
      <c r="H46" s="75"/>
      <c r="I46" s="77"/>
      <c r="J46" s="79">
        <v>3323.06</v>
      </c>
      <c r="K46" s="209"/>
      <c r="L46" s="210" t="s">
        <v>341</v>
      </c>
      <c r="M46" s="211">
        <f>IF(K46&lt;&gt;"",L46-K46,0)</f>
        <v>0</v>
      </c>
      <c r="N46" s="212">
        <v>3323.06</v>
      </c>
      <c r="O46" s="213">
        <f>IF(K46&lt;&gt;"",N46*M46,0)</f>
        <v>0</v>
      </c>
      <c r="P46">
        <f>IF(K46&lt;&gt;"",N46,0)</f>
        <v>0</v>
      </c>
    </row>
    <row r="47" spans="1:16">
      <c r="A47" s="207">
        <v>153</v>
      </c>
      <c r="B47" s="75" t="s">
        <v>341</v>
      </c>
      <c r="C47" s="76" t="s">
        <v>734</v>
      </c>
      <c r="D47" s="77" t="s">
        <v>739</v>
      </c>
      <c r="E47" s="78"/>
      <c r="F47" s="77"/>
      <c r="G47" s="208" t="s">
        <v>80</v>
      </c>
      <c r="H47" s="75"/>
      <c r="I47" s="77"/>
      <c r="J47" s="79">
        <v>1325.2</v>
      </c>
      <c r="K47" s="209"/>
      <c r="L47" s="210" t="s">
        <v>341</v>
      </c>
      <c r="M47" s="211">
        <f>IF(K47&lt;&gt;"",L47-K47,0)</f>
        <v>0</v>
      </c>
      <c r="N47" s="212">
        <v>1325.2</v>
      </c>
      <c r="O47" s="213">
        <f>IF(K47&lt;&gt;"",N47*M47,0)</f>
        <v>0</v>
      </c>
      <c r="P47">
        <f>IF(K47&lt;&gt;"",N47,0)</f>
        <v>0</v>
      </c>
    </row>
    <row r="48" spans="1:16">
      <c r="A48" s="207">
        <v>154</v>
      </c>
      <c r="B48" s="75" t="s">
        <v>341</v>
      </c>
      <c r="C48" s="76" t="s">
        <v>740</v>
      </c>
      <c r="D48" s="77" t="s">
        <v>741</v>
      </c>
      <c r="E48" s="78"/>
      <c r="F48" s="77"/>
      <c r="G48" s="208" t="s">
        <v>80</v>
      </c>
      <c r="H48" s="75"/>
      <c r="I48" s="77"/>
      <c r="J48" s="79">
        <v>2712.23</v>
      </c>
      <c r="K48" s="209"/>
      <c r="L48" s="210" t="s">
        <v>341</v>
      </c>
      <c r="M48" s="211">
        <f>IF(K48&lt;&gt;"",L48-K48,0)</f>
        <v>0</v>
      </c>
      <c r="N48" s="212">
        <v>2712.23</v>
      </c>
      <c r="O48" s="213">
        <f>IF(K48&lt;&gt;"",N48*M48,0)</f>
        <v>0</v>
      </c>
      <c r="P48">
        <f>IF(K48&lt;&gt;"",N48,0)</f>
        <v>0</v>
      </c>
    </row>
    <row r="49" spans="1:16">
      <c r="A49" s="207">
        <v>155</v>
      </c>
      <c r="B49" s="75" t="s">
        <v>341</v>
      </c>
      <c r="C49" s="76" t="s">
        <v>740</v>
      </c>
      <c r="D49" s="77" t="s">
        <v>742</v>
      </c>
      <c r="E49" s="78"/>
      <c r="F49" s="77"/>
      <c r="G49" s="208" t="s">
        <v>80</v>
      </c>
      <c r="H49" s="75"/>
      <c r="I49" s="77"/>
      <c r="J49" s="79">
        <v>2890.77</v>
      </c>
      <c r="K49" s="209"/>
      <c r="L49" s="210" t="s">
        <v>341</v>
      </c>
      <c r="M49" s="211">
        <f>IF(K49&lt;&gt;"",L49-K49,0)</f>
        <v>0</v>
      </c>
      <c r="N49" s="212">
        <v>2890.77</v>
      </c>
      <c r="O49" s="213">
        <f>IF(K49&lt;&gt;"",N49*M49,0)</f>
        <v>0</v>
      </c>
      <c r="P49">
        <f>IF(K49&lt;&gt;"",N49,0)</f>
        <v>0</v>
      </c>
    </row>
    <row r="50" spans="1:16">
      <c r="A50" s="207">
        <v>156</v>
      </c>
      <c r="B50" s="75" t="s">
        <v>341</v>
      </c>
      <c r="C50" s="76" t="s">
        <v>743</v>
      </c>
      <c r="D50" s="77" t="s">
        <v>744</v>
      </c>
      <c r="E50" s="78"/>
      <c r="F50" s="77"/>
      <c r="G50" s="208" t="s">
        <v>80</v>
      </c>
      <c r="H50" s="75"/>
      <c r="I50" s="77"/>
      <c r="J50" s="79">
        <v>500</v>
      </c>
      <c r="K50" s="209"/>
      <c r="L50" s="210" t="s">
        <v>341</v>
      </c>
      <c r="M50" s="211">
        <f>IF(K50&lt;&gt;"",L50-K50,0)</f>
        <v>0</v>
      </c>
      <c r="N50" s="212">
        <v>500</v>
      </c>
      <c r="O50" s="213">
        <f>IF(K50&lt;&gt;"",N50*M50,0)</f>
        <v>0</v>
      </c>
      <c r="P50">
        <f>IF(K50&lt;&gt;"",N50,0)</f>
        <v>0</v>
      </c>
    </row>
    <row r="51" spans="1:16">
      <c r="A51" s="207">
        <v>157</v>
      </c>
      <c r="B51" s="75" t="s">
        <v>341</v>
      </c>
      <c r="C51" s="76" t="s">
        <v>743</v>
      </c>
      <c r="D51" s="77" t="s">
        <v>744</v>
      </c>
      <c r="E51" s="78"/>
      <c r="F51" s="77"/>
      <c r="G51" s="208" t="s">
        <v>80</v>
      </c>
      <c r="H51" s="75"/>
      <c r="I51" s="77"/>
      <c r="J51" s="79">
        <v>415.39</v>
      </c>
      <c r="K51" s="209"/>
      <c r="L51" s="210" t="s">
        <v>341</v>
      </c>
      <c r="M51" s="211">
        <f>IF(K51&lt;&gt;"",L51-K51,0)</f>
        <v>0</v>
      </c>
      <c r="N51" s="212">
        <v>415.39</v>
      </c>
      <c r="O51" s="213">
        <f>IF(K51&lt;&gt;"",N51*M51,0)</f>
        <v>0</v>
      </c>
      <c r="P51">
        <f>IF(K51&lt;&gt;"",N51,0)</f>
        <v>0</v>
      </c>
    </row>
    <row r="52" spans="1:16">
      <c r="A52" s="207">
        <v>158</v>
      </c>
      <c r="B52" s="75" t="s">
        <v>341</v>
      </c>
      <c r="C52" s="76" t="s">
        <v>745</v>
      </c>
      <c r="D52" s="77" t="s">
        <v>746</v>
      </c>
      <c r="E52" s="78"/>
      <c r="F52" s="77"/>
      <c r="G52" s="208" t="s">
        <v>80</v>
      </c>
      <c r="H52" s="75"/>
      <c r="I52" s="77"/>
      <c r="J52" s="79">
        <v>118.42</v>
      </c>
      <c r="K52" s="209"/>
      <c r="L52" s="210" t="s">
        <v>341</v>
      </c>
      <c r="M52" s="211">
        <f>IF(K52&lt;&gt;"",L52-K52,0)</f>
        <v>0</v>
      </c>
      <c r="N52" s="212">
        <v>118.42</v>
      </c>
      <c r="O52" s="213">
        <f>IF(K52&lt;&gt;"",N52*M52,0)</f>
        <v>0</v>
      </c>
      <c r="P52">
        <f>IF(K52&lt;&gt;"",N52,0)</f>
        <v>0</v>
      </c>
    </row>
    <row r="53" spans="1:16">
      <c r="A53" s="207">
        <v>159</v>
      </c>
      <c r="B53" s="75" t="s">
        <v>341</v>
      </c>
      <c r="C53" s="76" t="s">
        <v>745</v>
      </c>
      <c r="D53" s="77" t="s">
        <v>747</v>
      </c>
      <c r="E53" s="78"/>
      <c r="F53" s="77"/>
      <c r="G53" s="208" t="s">
        <v>80</v>
      </c>
      <c r="H53" s="75"/>
      <c r="I53" s="77"/>
      <c r="J53" s="79">
        <v>50.83</v>
      </c>
      <c r="K53" s="209"/>
      <c r="L53" s="210" t="s">
        <v>341</v>
      </c>
      <c r="M53" s="211">
        <f>IF(K53&lt;&gt;"",L53-K53,0)</f>
        <v>0</v>
      </c>
      <c r="N53" s="212">
        <v>50.83</v>
      </c>
      <c r="O53" s="213">
        <f>IF(K53&lt;&gt;"",N53*M53,0)</f>
        <v>0</v>
      </c>
      <c r="P53">
        <f>IF(K53&lt;&gt;"",N53,0)</f>
        <v>0</v>
      </c>
    </row>
    <row r="54" spans="1:16">
      <c r="A54" s="207">
        <v>160</v>
      </c>
      <c r="B54" s="75" t="s">
        <v>341</v>
      </c>
      <c r="C54" s="76" t="s">
        <v>748</v>
      </c>
      <c r="D54" s="77" t="s">
        <v>749</v>
      </c>
      <c r="E54" s="78"/>
      <c r="F54" s="77"/>
      <c r="G54" s="208" t="s">
        <v>80</v>
      </c>
      <c r="H54" s="75"/>
      <c r="I54" s="77"/>
      <c r="J54" s="79">
        <v>58.56</v>
      </c>
      <c r="K54" s="209"/>
      <c r="L54" s="210" t="s">
        <v>341</v>
      </c>
      <c r="M54" s="211">
        <f>IF(K54&lt;&gt;"",L54-K54,0)</f>
        <v>0</v>
      </c>
      <c r="N54" s="212">
        <v>58.56</v>
      </c>
      <c r="O54" s="213">
        <f>IF(K54&lt;&gt;"",N54*M54,0)</f>
        <v>0</v>
      </c>
      <c r="P54">
        <f>IF(K54&lt;&gt;"",N54,0)</f>
        <v>0</v>
      </c>
    </row>
    <row r="55" spans="1:16">
      <c r="A55" s="207">
        <v>161</v>
      </c>
      <c r="B55" s="75" t="s">
        <v>211</v>
      </c>
      <c r="C55" s="76" t="s">
        <v>748</v>
      </c>
      <c r="D55" s="77" t="s">
        <v>750</v>
      </c>
      <c r="E55" s="78"/>
      <c r="F55" s="77"/>
      <c r="G55" s="208" t="s">
        <v>80</v>
      </c>
      <c r="H55" s="75"/>
      <c r="I55" s="77"/>
      <c r="J55" s="79">
        <v>200</v>
      </c>
      <c r="K55" s="209"/>
      <c r="L55" s="210" t="s">
        <v>211</v>
      </c>
      <c r="M55" s="211">
        <f>IF(K55&lt;&gt;"",L55-K55,0)</f>
        <v>0</v>
      </c>
      <c r="N55" s="212">
        <v>200</v>
      </c>
      <c r="O55" s="213">
        <f>IF(K55&lt;&gt;"",N55*M55,0)</f>
        <v>0</v>
      </c>
      <c r="P55">
        <f>IF(K55&lt;&gt;"",N55,0)</f>
        <v>0</v>
      </c>
    </row>
    <row r="56" spans="1:16">
      <c r="A56" s="207">
        <v>162</v>
      </c>
      <c r="B56" s="75" t="s">
        <v>211</v>
      </c>
      <c r="C56" s="76" t="s">
        <v>748</v>
      </c>
      <c r="D56" s="77" t="s">
        <v>751</v>
      </c>
      <c r="E56" s="78"/>
      <c r="F56" s="77"/>
      <c r="G56" s="208" t="s">
        <v>80</v>
      </c>
      <c r="H56" s="75"/>
      <c r="I56" s="77"/>
      <c r="J56" s="79">
        <v>200</v>
      </c>
      <c r="K56" s="209"/>
      <c r="L56" s="210" t="s">
        <v>211</v>
      </c>
      <c r="M56" s="211">
        <f>IF(K56&lt;&gt;"",L56-K56,0)</f>
        <v>0</v>
      </c>
      <c r="N56" s="212">
        <v>200</v>
      </c>
      <c r="O56" s="213">
        <f>IF(K56&lt;&gt;"",N56*M56,0)</f>
        <v>0</v>
      </c>
      <c r="P56">
        <f>IF(K56&lt;&gt;"",N56,0)</f>
        <v>0</v>
      </c>
    </row>
    <row r="57" spans="1:16">
      <c r="A57" s="207">
        <v>163</v>
      </c>
      <c r="B57" s="75" t="s">
        <v>211</v>
      </c>
      <c r="C57" s="76" t="s">
        <v>748</v>
      </c>
      <c r="D57" s="77" t="s">
        <v>752</v>
      </c>
      <c r="E57" s="78"/>
      <c r="F57" s="77"/>
      <c r="G57" s="208" t="s">
        <v>80</v>
      </c>
      <c r="H57" s="75"/>
      <c r="I57" s="77"/>
      <c r="J57" s="79">
        <v>162</v>
      </c>
      <c r="K57" s="209"/>
      <c r="L57" s="210" t="s">
        <v>211</v>
      </c>
      <c r="M57" s="211">
        <f>IF(K57&lt;&gt;"",L57-K57,0)</f>
        <v>0</v>
      </c>
      <c r="N57" s="212">
        <v>162</v>
      </c>
      <c r="O57" s="213">
        <f>IF(K57&lt;&gt;"",N57*M57,0)</f>
        <v>0</v>
      </c>
      <c r="P57">
        <f>IF(K57&lt;&gt;"",N57,0)</f>
        <v>0</v>
      </c>
    </row>
    <row r="58" spans="1:16">
      <c r="A58" s="207">
        <v>164</v>
      </c>
      <c r="B58" s="75" t="s">
        <v>211</v>
      </c>
      <c r="C58" s="76" t="s">
        <v>748</v>
      </c>
      <c r="D58" s="77" t="s">
        <v>753</v>
      </c>
      <c r="E58" s="78"/>
      <c r="F58" s="77"/>
      <c r="G58" s="208" t="s">
        <v>80</v>
      </c>
      <c r="H58" s="75"/>
      <c r="I58" s="77"/>
      <c r="J58" s="79">
        <v>38</v>
      </c>
      <c r="K58" s="209"/>
      <c r="L58" s="210" t="s">
        <v>211</v>
      </c>
      <c r="M58" s="211">
        <f>IF(K58&lt;&gt;"",L58-K58,0)</f>
        <v>0</v>
      </c>
      <c r="N58" s="212">
        <v>38</v>
      </c>
      <c r="O58" s="213">
        <f>IF(K58&lt;&gt;"",N58*M58,0)</f>
        <v>0</v>
      </c>
      <c r="P58">
        <f>IF(K58&lt;&gt;"",N58,0)</f>
        <v>0</v>
      </c>
    </row>
    <row r="59" spans="1:16">
      <c r="A59" s="207">
        <v>165</v>
      </c>
      <c r="B59" s="75" t="s">
        <v>211</v>
      </c>
      <c r="C59" s="76" t="s">
        <v>748</v>
      </c>
      <c r="D59" s="77" t="s">
        <v>754</v>
      </c>
      <c r="E59" s="78"/>
      <c r="F59" s="77"/>
      <c r="G59" s="208" t="s">
        <v>80</v>
      </c>
      <c r="H59" s="75"/>
      <c r="I59" s="77"/>
      <c r="J59" s="79">
        <v>50.29</v>
      </c>
      <c r="K59" s="209"/>
      <c r="L59" s="210" t="s">
        <v>211</v>
      </c>
      <c r="M59" s="211">
        <f>IF(K59&lt;&gt;"",L59-K59,0)</f>
        <v>0</v>
      </c>
      <c r="N59" s="212">
        <v>50.29</v>
      </c>
      <c r="O59" s="213">
        <f>IF(K59&lt;&gt;"",N59*M59,0)</f>
        <v>0</v>
      </c>
      <c r="P59">
        <f>IF(K59&lt;&gt;"",N59,0)</f>
        <v>0</v>
      </c>
    </row>
    <row r="60" spans="1:16">
      <c r="A60" s="207">
        <v>166</v>
      </c>
      <c r="B60" s="75" t="s">
        <v>211</v>
      </c>
      <c r="C60" s="76" t="s">
        <v>748</v>
      </c>
      <c r="D60" s="77" t="s">
        <v>755</v>
      </c>
      <c r="E60" s="78"/>
      <c r="F60" s="77"/>
      <c r="G60" s="208" t="s">
        <v>80</v>
      </c>
      <c r="H60" s="75"/>
      <c r="I60" s="77"/>
      <c r="J60" s="79">
        <v>16.71</v>
      </c>
      <c r="K60" s="209"/>
      <c r="L60" s="210" t="s">
        <v>211</v>
      </c>
      <c r="M60" s="211">
        <f>IF(K60&lt;&gt;"",L60-K60,0)</f>
        <v>0</v>
      </c>
      <c r="N60" s="212">
        <v>16.71</v>
      </c>
      <c r="O60" s="213">
        <f>IF(K60&lt;&gt;"",N60*M60,0)</f>
        <v>0</v>
      </c>
      <c r="P60">
        <f>IF(K60&lt;&gt;"",N60,0)</f>
        <v>0</v>
      </c>
    </row>
    <row r="61" spans="1:16">
      <c r="A61" s="207">
        <v>167</v>
      </c>
      <c r="B61" s="75" t="s">
        <v>211</v>
      </c>
      <c r="C61" s="76" t="s">
        <v>748</v>
      </c>
      <c r="D61" s="77" t="s">
        <v>756</v>
      </c>
      <c r="E61" s="78"/>
      <c r="F61" s="77"/>
      <c r="G61" s="208" t="s">
        <v>80</v>
      </c>
      <c r="H61" s="75"/>
      <c r="I61" s="77"/>
      <c r="J61" s="79">
        <v>9.44</v>
      </c>
      <c r="K61" s="209"/>
      <c r="L61" s="210" t="s">
        <v>211</v>
      </c>
      <c r="M61" s="211">
        <f>IF(K61&lt;&gt;"",L61-K61,0)</f>
        <v>0</v>
      </c>
      <c r="N61" s="212">
        <v>9.44</v>
      </c>
      <c r="O61" s="213">
        <f>IF(K61&lt;&gt;"",N61*M61,0)</f>
        <v>0</v>
      </c>
      <c r="P61">
        <f>IF(K61&lt;&gt;"",N61,0)</f>
        <v>0</v>
      </c>
    </row>
    <row r="62" spans="1:16">
      <c r="A62" s="207">
        <v>168</v>
      </c>
      <c r="B62" s="75" t="s">
        <v>211</v>
      </c>
      <c r="C62" s="76" t="s">
        <v>748</v>
      </c>
      <c r="D62" s="77" t="s">
        <v>757</v>
      </c>
      <c r="E62" s="78"/>
      <c r="F62" s="77"/>
      <c r="G62" s="208" t="s">
        <v>80</v>
      </c>
      <c r="H62" s="75"/>
      <c r="I62" s="77"/>
      <c r="J62" s="79">
        <v>6.74</v>
      </c>
      <c r="K62" s="209"/>
      <c r="L62" s="210" t="s">
        <v>211</v>
      </c>
      <c r="M62" s="211">
        <f>IF(K62&lt;&gt;"",L62-K62,0)</f>
        <v>0</v>
      </c>
      <c r="N62" s="212">
        <v>6.74</v>
      </c>
      <c r="O62" s="213">
        <f>IF(K62&lt;&gt;"",N62*M62,0)</f>
        <v>0</v>
      </c>
      <c r="P62">
        <f>IF(K62&lt;&gt;"",N62,0)</f>
        <v>0</v>
      </c>
    </row>
    <row r="63" spans="1:16">
      <c r="A63" s="207">
        <v>169</v>
      </c>
      <c r="B63" s="75" t="s">
        <v>211</v>
      </c>
      <c r="C63" s="76" t="s">
        <v>748</v>
      </c>
      <c r="D63" s="77" t="s">
        <v>757</v>
      </c>
      <c r="E63" s="78"/>
      <c r="F63" s="77"/>
      <c r="G63" s="208" t="s">
        <v>80</v>
      </c>
      <c r="H63" s="75"/>
      <c r="I63" s="77"/>
      <c r="J63" s="79">
        <v>29.28</v>
      </c>
      <c r="K63" s="209"/>
      <c r="L63" s="210" t="s">
        <v>211</v>
      </c>
      <c r="M63" s="211">
        <f>IF(K63&lt;&gt;"",L63-K63,0)</f>
        <v>0</v>
      </c>
      <c r="N63" s="212">
        <v>29.28</v>
      </c>
      <c r="O63" s="213">
        <f>IF(K63&lt;&gt;"",N63*M63,0)</f>
        <v>0</v>
      </c>
      <c r="P63">
        <f>IF(K63&lt;&gt;"",N63,0)</f>
        <v>0</v>
      </c>
    </row>
    <row r="64" spans="1:16">
      <c r="A64" s="207">
        <v>170</v>
      </c>
      <c r="B64" s="75" t="s">
        <v>211</v>
      </c>
      <c r="C64" s="76" t="s">
        <v>748</v>
      </c>
      <c r="D64" s="77" t="s">
        <v>758</v>
      </c>
      <c r="E64" s="78"/>
      <c r="F64" s="77"/>
      <c r="G64" s="208" t="s">
        <v>80</v>
      </c>
      <c r="H64" s="75"/>
      <c r="I64" s="77"/>
      <c r="J64" s="79">
        <v>43.62</v>
      </c>
      <c r="K64" s="209"/>
      <c r="L64" s="210" t="s">
        <v>211</v>
      </c>
      <c r="M64" s="211">
        <f>IF(K64&lt;&gt;"",L64-K64,0)</f>
        <v>0</v>
      </c>
      <c r="N64" s="212">
        <v>43.62</v>
      </c>
      <c r="O64" s="213">
        <f>IF(K64&lt;&gt;"",N64*M64,0)</f>
        <v>0</v>
      </c>
      <c r="P64">
        <f>IF(K64&lt;&gt;"",N64,0)</f>
        <v>0</v>
      </c>
    </row>
    <row r="65" spans="1:16">
      <c r="A65" s="207">
        <v>171</v>
      </c>
      <c r="B65" s="75" t="s">
        <v>211</v>
      </c>
      <c r="C65" s="76" t="s">
        <v>748</v>
      </c>
      <c r="D65" s="77" t="s">
        <v>759</v>
      </c>
      <c r="E65" s="78"/>
      <c r="F65" s="77"/>
      <c r="G65" s="208" t="s">
        <v>80</v>
      </c>
      <c r="H65" s="75"/>
      <c r="I65" s="77"/>
      <c r="J65" s="79">
        <v>88.93</v>
      </c>
      <c r="K65" s="209"/>
      <c r="L65" s="210" t="s">
        <v>211</v>
      </c>
      <c r="M65" s="211">
        <f>IF(K65&lt;&gt;"",L65-K65,0)</f>
        <v>0</v>
      </c>
      <c r="N65" s="212">
        <v>88.93</v>
      </c>
      <c r="O65" s="213">
        <f>IF(K65&lt;&gt;"",N65*M65,0)</f>
        <v>0</v>
      </c>
      <c r="P65">
        <f>IF(K65&lt;&gt;"",N65,0)</f>
        <v>0</v>
      </c>
    </row>
    <row r="66" spans="1:16">
      <c r="A66" s="207">
        <v>172</v>
      </c>
      <c r="B66" s="75" t="s">
        <v>211</v>
      </c>
      <c r="C66" s="76" t="s">
        <v>748</v>
      </c>
      <c r="D66" s="77" t="s">
        <v>760</v>
      </c>
      <c r="E66" s="78"/>
      <c r="F66" s="77"/>
      <c r="G66" s="208" t="s">
        <v>80</v>
      </c>
      <c r="H66" s="75"/>
      <c r="I66" s="77"/>
      <c r="J66" s="79">
        <v>60</v>
      </c>
      <c r="K66" s="209"/>
      <c r="L66" s="210" t="s">
        <v>211</v>
      </c>
      <c r="M66" s="211">
        <f>IF(K66&lt;&gt;"",L66-K66,0)</f>
        <v>0</v>
      </c>
      <c r="N66" s="212">
        <v>60</v>
      </c>
      <c r="O66" s="213">
        <f>IF(K66&lt;&gt;"",N66*M66,0)</f>
        <v>0</v>
      </c>
      <c r="P66">
        <f>IF(K66&lt;&gt;"",N66,0)</f>
        <v>0</v>
      </c>
    </row>
    <row r="67" spans="1:16">
      <c r="A67" s="207">
        <v>173</v>
      </c>
      <c r="B67" s="75" t="s">
        <v>211</v>
      </c>
      <c r="C67" s="76" t="s">
        <v>748</v>
      </c>
      <c r="D67" s="77" t="s">
        <v>761</v>
      </c>
      <c r="E67" s="78"/>
      <c r="F67" s="77"/>
      <c r="G67" s="208" t="s">
        <v>80</v>
      </c>
      <c r="H67" s="75"/>
      <c r="I67" s="77"/>
      <c r="J67" s="79">
        <v>9.1</v>
      </c>
      <c r="K67" s="209"/>
      <c r="L67" s="210" t="s">
        <v>211</v>
      </c>
      <c r="M67" s="211">
        <f>IF(K67&lt;&gt;"",L67-K67,0)</f>
        <v>0</v>
      </c>
      <c r="N67" s="212">
        <v>9.1</v>
      </c>
      <c r="O67" s="213">
        <f>IF(K67&lt;&gt;"",N67*M67,0)</f>
        <v>0</v>
      </c>
      <c r="P67">
        <f>IF(K67&lt;&gt;"",N67,0)</f>
        <v>0</v>
      </c>
    </row>
    <row r="68" spans="1:16">
      <c r="A68" s="207">
        <v>174</v>
      </c>
      <c r="B68" s="75" t="s">
        <v>211</v>
      </c>
      <c r="C68" s="76" t="s">
        <v>748</v>
      </c>
      <c r="D68" s="77" t="s">
        <v>762</v>
      </c>
      <c r="E68" s="78"/>
      <c r="F68" s="77"/>
      <c r="G68" s="208" t="s">
        <v>80</v>
      </c>
      <c r="H68" s="75"/>
      <c r="I68" s="77"/>
      <c r="J68" s="79">
        <v>37.9</v>
      </c>
      <c r="K68" s="209"/>
      <c r="L68" s="210" t="s">
        <v>211</v>
      </c>
      <c r="M68" s="211">
        <f>IF(K68&lt;&gt;"",L68-K68,0)</f>
        <v>0</v>
      </c>
      <c r="N68" s="212">
        <v>37.9</v>
      </c>
      <c r="O68" s="213">
        <f>IF(K68&lt;&gt;"",N68*M68,0)</f>
        <v>0</v>
      </c>
      <c r="P68">
        <f>IF(K68&lt;&gt;"",N68,0)</f>
        <v>0</v>
      </c>
    </row>
    <row r="69" spans="1:16">
      <c r="A69" s="207">
        <v>175</v>
      </c>
      <c r="B69" s="75" t="s">
        <v>211</v>
      </c>
      <c r="C69" s="76" t="s">
        <v>748</v>
      </c>
      <c r="D69" s="77" t="s">
        <v>763</v>
      </c>
      <c r="E69" s="78"/>
      <c r="F69" s="77"/>
      <c r="G69" s="208" t="s">
        <v>80</v>
      </c>
      <c r="H69" s="75"/>
      <c r="I69" s="77"/>
      <c r="J69" s="79">
        <v>82.28</v>
      </c>
      <c r="K69" s="209"/>
      <c r="L69" s="210" t="s">
        <v>211</v>
      </c>
      <c r="M69" s="211">
        <f>IF(K69&lt;&gt;"",L69-K69,0)</f>
        <v>0</v>
      </c>
      <c r="N69" s="212">
        <v>82.28</v>
      </c>
      <c r="O69" s="213">
        <f>IF(K69&lt;&gt;"",N69*M69,0)</f>
        <v>0</v>
      </c>
      <c r="P69">
        <f>IF(K69&lt;&gt;"",N69,0)</f>
        <v>0</v>
      </c>
    </row>
    <row r="70" spans="1:16">
      <c r="A70" s="207">
        <v>176</v>
      </c>
      <c r="B70" s="75" t="s">
        <v>211</v>
      </c>
      <c r="C70" s="76" t="s">
        <v>748</v>
      </c>
      <c r="D70" s="77" t="s">
        <v>764</v>
      </c>
      <c r="E70" s="78"/>
      <c r="F70" s="77"/>
      <c r="G70" s="208" t="s">
        <v>80</v>
      </c>
      <c r="H70" s="75"/>
      <c r="I70" s="77"/>
      <c r="J70" s="79">
        <v>402.29</v>
      </c>
      <c r="K70" s="209"/>
      <c r="L70" s="210" t="s">
        <v>211</v>
      </c>
      <c r="M70" s="211">
        <f>IF(K70&lt;&gt;"",L70-K70,0)</f>
        <v>0</v>
      </c>
      <c r="N70" s="212">
        <v>402.29</v>
      </c>
      <c r="O70" s="213">
        <f>IF(K70&lt;&gt;"",N70*M70,0)</f>
        <v>0</v>
      </c>
      <c r="P70">
        <f>IF(K70&lt;&gt;"",N70,0)</f>
        <v>0</v>
      </c>
    </row>
    <row r="71" spans="1:16">
      <c r="A71" s="207">
        <v>177</v>
      </c>
      <c r="B71" s="75" t="s">
        <v>211</v>
      </c>
      <c r="C71" s="76" t="s">
        <v>748</v>
      </c>
      <c r="D71" s="77" t="s">
        <v>765</v>
      </c>
      <c r="E71" s="78"/>
      <c r="F71" s="77"/>
      <c r="G71" s="208" t="s">
        <v>80</v>
      </c>
      <c r="H71" s="75"/>
      <c r="I71" s="77"/>
      <c r="J71" s="79">
        <v>1055.21</v>
      </c>
      <c r="K71" s="209"/>
      <c r="L71" s="210" t="s">
        <v>211</v>
      </c>
      <c r="M71" s="211">
        <f>IF(K71&lt;&gt;"",L71-K71,0)</f>
        <v>0</v>
      </c>
      <c r="N71" s="212">
        <v>1055.21</v>
      </c>
      <c r="O71" s="213">
        <f>IF(K71&lt;&gt;"",N71*M71,0)</f>
        <v>0</v>
      </c>
      <c r="P71">
        <f>IF(K71&lt;&gt;"",N71,0)</f>
        <v>0</v>
      </c>
    </row>
    <row r="72" spans="1:16">
      <c r="A72" s="207">
        <v>178</v>
      </c>
      <c r="B72" s="75" t="s">
        <v>211</v>
      </c>
      <c r="C72" s="76" t="s">
        <v>748</v>
      </c>
      <c r="D72" s="77" t="s">
        <v>766</v>
      </c>
      <c r="E72" s="78"/>
      <c r="F72" s="77"/>
      <c r="G72" s="208" t="s">
        <v>80</v>
      </c>
      <c r="H72" s="75"/>
      <c r="I72" s="77"/>
      <c r="J72" s="79">
        <v>1096</v>
      </c>
      <c r="K72" s="209"/>
      <c r="L72" s="210" t="s">
        <v>211</v>
      </c>
      <c r="M72" s="211">
        <f>IF(K72&lt;&gt;"",L72-K72,0)</f>
        <v>0</v>
      </c>
      <c r="N72" s="212">
        <v>1096</v>
      </c>
      <c r="O72" s="213">
        <f>IF(K72&lt;&gt;"",N72*M72,0)</f>
        <v>0</v>
      </c>
      <c r="P72">
        <f>IF(K72&lt;&gt;"",N72,0)</f>
        <v>0</v>
      </c>
    </row>
    <row r="73" spans="1:16">
      <c r="A73" s="207">
        <v>179</v>
      </c>
      <c r="B73" s="75" t="s">
        <v>211</v>
      </c>
      <c r="C73" s="76" t="s">
        <v>748</v>
      </c>
      <c r="D73" s="77" t="s">
        <v>767</v>
      </c>
      <c r="E73" s="78"/>
      <c r="F73" s="77"/>
      <c r="G73" s="208" t="s">
        <v>80</v>
      </c>
      <c r="H73" s="75"/>
      <c r="I73" s="77"/>
      <c r="J73" s="79">
        <v>1113.0999999999999</v>
      </c>
      <c r="K73" s="209"/>
      <c r="L73" s="210" t="s">
        <v>211</v>
      </c>
      <c r="M73" s="211">
        <f>IF(K73&lt;&gt;"",L73-K73,0)</f>
        <v>0</v>
      </c>
      <c r="N73" s="212">
        <v>1113.0999999999999</v>
      </c>
      <c r="O73" s="213">
        <f>IF(K73&lt;&gt;"",N73*M73,0)</f>
        <v>0</v>
      </c>
      <c r="P73">
        <f>IF(K73&lt;&gt;"",N73,0)</f>
        <v>0</v>
      </c>
    </row>
    <row r="74" spans="1:16">
      <c r="A74" s="207">
        <v>180</v>
      </c>
      <c r="B74" s="75" t="s">
        <v>211</v>
      </c>
      <c r="C74" s="76" t="s">
        <v>748</v>
      </c>
      <c r="D74" s="77" t="s">
        <v>768</v>
      </c>
      <c r="E74" s="78"/>
      <c r="F74" s="77"/>
      <c r="G74" s="208" t="s">
        <v>80</v>
      </c>
      <c r="H74" s="75"/>
      <c r="I74" s="77"/>
      <c r="J74" s="79">
        <v>1113.0999999999999</v>
      </c>
      <c r="K74" s="209"/>
      <c r="L74" s="210" t="s">
        <v>211</v>
      </c>
      <c r="M74" s="211">
        <f>IF(K74&lt;&gt;"",L74-K74,0)</f>
        <v>0</v>
      </c>
      <c r="N74" s="212">
        <v>1113.0999999999999</v>
      </c>
      <c r="O74" s="213">
        <f>IF(K74&lt;&gt;"",N74*M74,0)</f>
        <v>0</v>
      </c>
      <c r="P74">
        <f>IF(K74&lt;&gt;"",N74,0)</f>
        <v>0</v>
      </c>
    </row>
    <row r="75" spans="1:16">
      <c r="A75" s="207">
        <v>181</v>
      </c>
      <c r="B75" s="75" t="s">
        <v>211</v>
      </c>
      <c r="C75" s="76" t="s">
        <v>748</v>
      </c>
      <c r="D75" s="77" t="s">
        <v>769</v>
      </c>
      <c r="E75" s="78"/>
      <c r="F75" s="77"/>
      <c r="G75" s="208" t="s">
        <v>80</v>
      </c>
      <c r="H75" s="75"/>
      <c r="I75" s="77"/>
      <c r="J75" s="79">
        <v>1168.25</v>
      </c>
      <c r="K75" s="209"/>
      <c r="L75" s="210" t="s">
        <v>211</v>
      </c>
      <c r="M75" s="211">
        <f>IF(K75&lt;&gt;"",L75-K75,0)</f>
        <v>0</v>
      </c>
      <c r="N75" s="212">
        <v>1168.25</v>
      </c>
      <c r="O75" s="213">
        <f>IF(K75&lt;&gt;"",N75*M75,0)</f>
        <v>0</v>
      </c>
      <c r="P75">
        <f>IF(K75&lt;&gt;"",N75,0)</f>
        <v>0</v>
      </c>
    </row>
    <row r="76" spans="1:16">
      <c r="A76" s="207">
        <v>182</v>
      </c>
      <c r="B76" s="75" t="s">
        <v>211</v>
      </c>
      <c r="C76" s="76" t="s">
        <v>748</v>
      </c>
      <c r="D76" s="77" t="s">
        <v>770</v>
      </c>
      <c r="E76" s="78"/>
      <c r="F76" s="77"/>
      <c r="G76" s="208" t="s">
        <v>80</v>
      </c>
      <c r="H76" s="75"/>
      <c r="I76" s="77"/>
      <c r="J76" s="79">
        <v>1159.6500000000001</v>
      </c>
      <c r="K76" s="209"/>
      <c r="L76" s="210" t="s">
        <v>211</v>
      </c>
      <c r="M76" s="211">
        <f>IF(K76&lt;&gt;"",L76-K76,0)</f>
        <v>0</v>
      </c>
      <c r="N76" s="212">
        <v>1159.6500000000001</v>
      </c>
      <c r="O76" s="213">
        <f>IF(K76&lt;&gt;"",N76*M76,0)</f>
        <v>0</v>
      </c>
      <c r="P76">
        <f>IF(K76&lt;&gt;"",N76,0)</f>
        <v>0</v>
      </c>
    </row>
    <row r="77" spans="1:16">
      <c r="A77" s="207">
        <v>183</v>
      </c>
      <c r="B77" s="75" t="s">
        <v>211</v>
      </c>
      <c r="C77" s="76" t="s">
        <v>748</v>
      </c>
      <c r="D77" s="77" t="s">
        <v>771</v>
      </c>
      <c r="E77" s="78"/>
      <c r="F77" s="77"/>
      <c r="G77" s="208" t="s">
        <v>80</v>
      </c>
      <c r="H77" s="75"/>
      <c r="I77" s="77"/>
      <c r="J77" s="79">
        <v>1149.9000000000001</v>
      </c>
      <c r="K77" s="209"/>
      <c r="L77" s="210" t="s">
        <v>211</v>
      </c>
      <c r="M77" s="211">
        <f>IF(K77&lt;&gt;"",L77-K77,0)</f>
        <v>0</v>
      </c>
      <c r="N77" s="212">
        <v>1149.9000000000001</v>
      </c>
      <c r="O77" s="213">
        <f>IF(K77&lt;&gt;"",N77*M77,0)</f>
        <v>0</v>
      </c>
      <c r="P77">
        <f>IF(K77&lt;&gt;"",N77,0)</f>
        <v>0</v>
      </c>
    </row>
    <row r="78" spans="1:16">
      <c r="A78" s="207">
        <v>184</v>
      </c>
      <c r="B78" s="75" t="s">
        <v>211</v>
      </c>
      <c r="C78" s="76" t="s">
        <v>748</v>
      </c>
      <c r="D78" s="77" t="s">
        <v>771</v>
      </c>
      <c r="E78" s="78"/>
      <c r="F78" s="77"/>
      <c r="G78" s="208" t="s">
        <v>80</v>
      </c>
      <c r="H78" s="75"/>
      <c r="I78" s="77"/>
      <c r="J78" s="79">
        <v>18.03</v>
      </c>
      <c r="K78" s="209"/>
      <c r="L78" s="210" t="s">
        <v>211</v>
      </c>
      <c r="M78" s="211">
        <f>IF(K78&lt;&gt;"",L78-K78,0)</f>
        <v>0</v>
      </c>
      <c r="N78" s="212">
        <v>18.03</v>
      </c>
      <c r="O78" s="213">
        <f>IF(K78&lt;&gt;"",N78*M78,0)</f>
        <v>0</v>
      </c>
      <c r="P78">
        <f>IF(K78&lt;&gt;"",N78,0)</f>
        <v>0</v>
      </c>
    </row>
    <row r="79" spans="1:16">
      <c r="A79" s="207">
        <v>185</v>
      </c>
      <c r="B79" s="75" t="s">
        <v>211</v>
      </c>
      <c r="C79" s="76" t="s">
        <v>748</v>
      </c>
      <c r="D79" s="77" t="s">
        <v>772</v>
      </c>
      <c r="E79" s="78"/>
      <c r="F79" s="77"/>
      <c r="G79" s="208" t="s">
        <v>80</v>
      </c>
      <c r="H79" s="75"/>
      <c r="I79" s="77"/>
      <c r="J79" s="79">
        <v>64.510000000000005</v>
      </c>
      <c r="K79" s="209"/>
      <c r="L79" s="210" t="s">
        <v>211</v>
      </c>
      <c r="M79" s="211">
        <f>IF(K79&lt;&gt;"",L79-K79,0)</f>
        <v>0</v>
      </c>
      <c r="N79" s="212">
        <v>64.510000000000005</v>
      </c>
      <c r="O79" s="213">
        <f>IF(K79&lt;&gt;"",N79*M79,0)</f>
        <v>0</v>
      </c>
      <c r="P79">
        <f>IF(K79&lt;&gt;"",N79,0)</f>
        <v>0</v>
      </c>
    </row>
    <row r="80" spans="1:16">
      <c r="A80" s="207">
        <v>186</v>
      </c>
      <c r="B80" s="75" t="s">
        <v>211</v>
      </c>
      <c r="C80" s="76" t="s">
        <v>748</v>
      </c>
      <c r="D80" s="77" t="s">
        <v>773</v>
      </c>
      <c r="E80" s="78"/>
      <c r="F80" s="77"/>
      <c r="G80" s="208" t="s">
        <v>80</v>
      </c>
      <c r="H80" s="75"/>
      <c r="I80" s="77"/>
      <c r="J80" s="79">
        <v>23.27</v>
      </c>
      <c r="K80" s="209"/>
      <c r="L80" s="210" t="s">
        <v>211</v>
      </c>
      <c r="M80" s="211">
        <f>IF(K80&lt;&gt;"",L80-K80,0)</f>
        <v>0</v>
      </c>
      <c r="N80" s="212">
        <v>23.27</v>
      </c>
      <c r="O80" s="213">
        <f>IF(K80&lt;&gt;"",N80*M80,0)</f>
        <v>0</v>
      </c>
      <c r="P80">
        <f>IF(K80&lt;&gt;"",N80,0)</f>
        <v>0</v>
      </c>
    </row>
    <row r="81" spans="1:16">
      <c r="A81" s="207">
        <v>187</v>
      </c>
      <c r="B81" s="75" t="s">
        <v>211</v>
      </c>
      <c r="C81" s="76" t="s">
        <v>748</v>
      </c>
      <c r="D81" s="77" t="s">
        <v>774</v>
      </c>
      <c r="E81" s="78"/>
      <c r="F81" s="77"/>
      <c r="G81" s="208" t="s">
        <v>80</v>
      </c>
      <c r="H81" s="75"/>
      <c r="I81" s="77"/>
      <c r="J81" s="79">
        <v>744.79</v>
      </c>
      <c r="K81" s="209"/>
      <c r="L81" s="210" t="s">
        <v>211</v>
      </c>
      <c r="M81" s="211">
        <f>IF(K81&lt;&gt;"",L81-K81,0)</f>
        <v>0</v>
      </c>
      <c r="N81" s="212">
        <v>744.79</v>
      </c>
      <c r="O81" s="213">
        <f>IF(K81&lt;&gt;"",N81*M81,0)</f>
        <v>0</v>
      </c>
      <c r="P81">
        <f>IF(K81&lt;&gt;"",N81,0)</f>
        <v>0</v>
      </c>
    </row>
    <row r="82" spans="1:16">
      <c r="A82" s="207">
        <v>188</v>
      </c>
      <c r="B82" s="75" t="s">
        <v>211</v>
      </c>
      <c r="C82" s="76" t="s">
        <v>748</v>
      </c>
      <c r="D82" s="77" t="s">
        <v>775</v>
      </c>
      <c r="E82" s="78"/>
      <c r="F82" s="77"/>
      <c r="G82" s="208" t="s">
        <v>80</v>
      </c>
      <c r="H82" s="75"/>
      <c r="I82" s="77"/>
      <c r="J82" s="79">
        <v>730.21</v>
      </c>
      <c r="K82" s="209"/>
      <c r="L82" s="210" t="s">
        <v>211</v>
      </c>
      <c r="M82" s="211">
        <f>IF(K82&lt;&gt;"",L82-K82,0)</f>
        <v>0</v>
      </c>
      <c r="N82" s="212">
        <v>730.21</v>
      </c>
      <c r="O82" s="213">
        <f>IF(K82&lt;&gt;"",N82*M82,0)</f>
        <v>0</v>
      </c>
      <c r="P82">
        <f>IF(K82&lt;&gt;"",N82,0)</f>
        <v>0</v>
      </c>
    </row>
    <row r="83" spans="1:16">
      <c r="A83" s="207">
        <v>189</v>
      </c>
      <c r="B83" s="75" t="s">
        <v>211</v>
      </c>
      <c r="C83" s="76" t="s">
        <v>748</v>
      </c>
      <c r="D83" s="77" t="s">
        <v>776</v>
      </c>
      <c r="E83" s="78"/>
      <c r="F83" s="77"/>
      <c r="G83" s="208" t="s">
        <v>80</v>
      </c>
      <c r="H83" s="75"/>
      <c r="I83" s="77"/>
      <c r="J83" s="79">
        <v>1650</v>
      </c>
      <c r="K83" s="209"/>
      <c r="L83" s="210" t="s">
        <v>211</v>
      </c>
      <c r="M83" s="211">
        <f>IF(K83&lt;&gt;"",L83-K83,0)</f>
        <v>0</v>
      </c>
      <c r="N83" s="212">
        <v>1650</v>
      </c>
      <c r="O83" s="213">
        <f>IF(K83&lt;&gt;"",N83*M83,0)</f>
        <v>0</v>
      </c>
      <c r="P83">
        <f>IF(K83&lt;&gt;"",N83,0)</f>
        <v>0</v>
      </c>
    </row>
    <row r="84" spans="1:16">
      <c r="A84" s="207">
        <v>214</v>
      </c>
      <c r="B84" s="75" t="s">
        <v>777</v>
      </c>
      <c r="C84" s="76" t="s">
        <v>697</v>
      </c>
      <c r="D84" s="77" t="s">
        <v>778</v>
      </c>
      <c r="E84" s="78"/>
      <c r="F84" s="77"/>
      <c r="G84" s="208" t="s">
        <v>80</v>
      </c>
      <c r="H84" s="75"/>
      <c r="I84" s="77"/>
      <c r="J84" s="79">
        <v>142.72</v>
      </c>
      <c r="K84" s="209"/>
      <c r="L84" s="210" t="s">
        <v>777</v>
      </c>
      <c r="M84" s="211">
        <f>IF(K84&lt;&gt;"",L84-K84,0)</f>
        <v>0</v>
      </c>
      <c r="N84" s="212">
        <v>142.72</v>
      </c>
      <c r="O84" s="213">
        <f>IF(K84&lt;&gt;"",N84*M84,0)</f>
        <v>0</v>
      </c>
      <c r="P84">
        <f>IF(K84&lt;&gt;"",N84,0)</f>
        <v>0</v>
      </c>
    </row>
    <row r="85" spans="1:16">
      <c r="A85" s="207">
        <v>215</v>
      </c>
      <c r="B85" s="75" t="s">
        <v>777</v>
      </c>
      <c r="C85" s="76" t="s">
        <v>779</v>
      </c>
      <c r="D85" s="77" t="s">
        <v>780</v>
      </c>
      <c r="E85" s="78"/>
      <c r="F85" s="77"/>
      <c r="G85" s="208" t="s">
        <v>80</v>
      </c>
      <c r="H85" s="75"/>
      <c r="I85" s="77"/>
      <c r="J85" s="79">
        <v>1456.66</v>
      </c>
      <c r="K85" s="209"/>
      <c r="L85" s="210" t="s">
        <v>777</v>
      </c>
      <c r="M85" s="211">
        <f>IF(K85&lt;&gt;"",L85-K85,0)</f>
        <v>0</v>
      </c>
      <c r="N85" s="212">
        <v>1456.66</v>
      </c>
      <c r="O85" s="213">
        <f>IF(K85&lt;&gt;"",N85*M85,0)</f>
        <v>0</v>
      </c>
      <c r="P85">
        <f>IF(K85&lt;&gt;"",N85,0)</f>
        <v>0</v>
      </c>
    </row>
    <row r="86" spans="1:16">
      <c r="A86" s="207">
        <v>217</v>
      </c>
      <c r="B86" s="75" t="s">
        <v>777</v>
      </c>
      <c r="C86" s="76" t="s">
        <v>781</v>
      </c>
      <c r="D86" s="77" t="s">
        <v>782</v>
      </c>
      <c r="E86" s="78"/>
      <c r="F86" s="77"/>
      <c r="G86" s="208" t="s">
        <v>80</v>
      </c>
      <c r="H86" s="75"/>
      <c r="I86" s="77"/>
      <c r="J86" s="79">
        <v>265</v>
      </c>
      <c r="K86" s="209"/>
      <c r="L86" s="210" t="s">
        <v>777</v>
      </c>
      <c r="M86" s="211">
        <f>IF(K86&lt;&gt;"",L86-K86,0)</f>
        <v>0</v>
      </c>
      <c r="N86" s="212">
        <v>265</v>
      </c>
      <c r="O86" s="213">
        <f>IF(K86&lt;&gt;"",N86*M86,0)</f>
        <v>0</v>
      </c>
      <c r="P86">
        <f>IF(K86&lt;&gt;"",N86,0)</f>
        <v>0</v>
      </c>
    </row>
    <row r="87" spans="1:16">
      <c r="A87" s="207">
        <v>218</v>
      </c>
      <c r="B87" s="75" t="s">
        <v>432</v>
      </c>
      <c r="C87" s="76" t="s">
        <v>81</v>
      </c>
      <c r="D87" s="77" t="s">
        <v>783</v>
      </c>
      <c r="E87" s="78"/>
      <c r="F87" s="77"/>
      <c r="G87" s="208" t="s">
        <v>80</v>
      </c>
      <c r="H87" s="75"/>
      <c r="I87" s="77"/>
      <c r="J87" s="79">
        <v>66.569999999999993</v>
      </c>
      <c r="K87" s="209"/>
      <c r="L87" s="210" t="s">
        <v>432</v>
      </c>
      <c r="M87" s="211">
        <f>IF(K87&lt;&gt;"",L87-K87,0)</f>
        <v>0</v>
      </c>
      <c r="N87" s="212">
        <v>66.569999999999993</v>
      </c>
      <c r="O87" s="213">
        <f>IF(K87&lt;&gt;"",N87*M87,0)</f>
        <v>0</v>
      </c>
      <c r="P87">
        <f>IF(K87&lt;&gt;"",N87,0)</f>
        <v>0</v>
      </c>
    </row>
    <row r="88" spans="1:16">
      <c r="A88" s="207">
        <v>223</v>
      </c>
      <c r="B88" s="75" t="s">
        <v>509</v>
      </c>
      <c r="C88" s="76" t="s">
        <v>697</v>
      </c>
      <c r="D88" s="77" t="s">
        <v>784</v>
      </c>
      <c r="E88" s="78"/>
      <c r="F88" s="77"/>
      <c r="G88" s="208" t="s">
        <v>80</v>
      </c>
      <c r="H88" s="75"/>
      <c r="I88" s="77"/>
      <c r="J88" s="79">
        <v>142.71</v>
      </c>
      <c r="K88" s="209"/>
      <c r="L88" s="210" t="s">
        <v>509</v>
      </c>
      <c r="M88" s="211">
        <f>IF(K88&lt;&gt;"",L88-K88,0)</f>
        <v>0</v>
      </c>
      <c r="N88" s="212">
        <v>142.71</v>
      </c>
      <c r="O88" s="213">
        <f>IF(K88&lt;&gt;"",N88*M88,0)</f>
        <v>0</v>
      </c>
      <c r="P88">
        <f>IF(K88&lt;&gt;"",N88,0)</f>
        <v>0</v>
      </c>
    </row>
    <row r="89" spans="1:16">
      <c r="A89" s="207">
        <v>224</v>
      </c>
      <c r="B89" s="75" t="s">
        <v>509</v>
      </c>
      <c r="C89" s="76" t="s">
        <v>697</v>
      </c>
      <c r="D89" s="77" t="s">
        <v>785</v>
      </c>
      <c r="E89" s="78"/>
      <c r="F89" s="77"/>
      <c r="G89" s="208" t="s">
        <v>80</v>
      </c>
      <c r="H89" s="75"/>
      <c r="I89" s="77"/>
      <c r="J89" s="79">
        <v>373.59</v>
      </c>
      <c r="K89" s="209"/>
      <c r="L89" s="210" t="s">
        <v>509</v>
      </c>
      <c r="M89" s="211">
        <f>IF(K89&lt;&gt;"",L89-K89,0)</f>
        <v>0</v>
      </c>
      <c r="N89" s="212">
        <v>373.59</v>
      </c>
      <c r="O89" s="213">
        <f>IF(K89&lt;&gt;"",N89*M89,0)</f>
        <v>0</v>
      </c>
      <c r="P89">
        <f>IF(K89&lt;&gt;"",N89,0)</f>
        <v>0</v>
      </c>
    </row>
    <row r="90" spans="1:16">
      <c r="A90" s="207">
        <v>236</v>
      </c>
      <c r="B90" s="75" t="s">
        <v>509</v>
      </c>
      <c r="C90" s="76" t="s">
        <v>786</v>
      </c>
      <c r="D90" s="77" t="s">
        <v>787</v>
      </c>
      <c r="E90" s="78"/>
      <c r="F90" s="77"/>
      <c r="G90" s="208" t="s">
        <v>80</v>
      </c>
      <c r="H90" s="75"/>
      <c r="I90" s="77"/>
      <c r="J90" s="79">
        <v>3074.95</v>
      </c>
      <c r="K90" s="209"/>
      <c r="L90" s="210" t="s">
        <v>509</v>
      </c>
      <c r="M90" s="211">
        <f>IF(K90&lt;&gt;"",L90-K90,0)</f>
        <v>0</v>
      </c>
      <c r="N90" s="212">
        <v>3074.95</v>
      </c>
      <c r="O90" s="213">
        <f>IF(K90&lt;&gt;"",N90*M90,0)</f>
        <v>0</v>
      </c>
      <c r="P90">
        <f>IF(K90&lt;&gt;"",N90,0)</f>
        <v>0</v>
      </c>
    </row>
    <row r="91" spans="1:16">
      <c r="A91" s="207">
        <v>237</v>
      </c>
      <c r="B91" s="75" t="s">
        <v>509</v>
      </c>
      <c r="C91" s="76" t="s">
        <v>788</v>
      </c>
      <c r="D91" s="77" t="s">
        <v>789</v>
      </c>
      <c r="E91" s="78"/>
      <c r="F91" s="77"/>
      <c r="G91" s="208" t="s">
        <v>80</v>
      </c>
      <c r="H91" s="75"/>
      <c r="I91" s="77"/>
      <c r="J91" s="79">
        <v>39.299999999999997</v>
      </c>
      <c r="K91" s="209"/>
      <c r="L91" s="210" t="s">
        <v>509</v>
      </c>
      <c r="M91" s="211">
        <f>IF(K91&lt;&gt;"",L91-K91,0)</f>
        <v>0</v>
      </c>
      <c r="N91" s="212">
        <v>39.299999999999997</v>
      </c>
      <c r="O91" s="213">
        <f>IF(K91&lt;&gt;"",N91*M91,0)</f>
        <v>0</v>
      </c>
      <c r="P91">
        <f>IF(K91&lt;&gt;"",N91,0)</f>
        <v>0</v>
      </c>
    </row>
    <row r="92" spans="1:16">
      <c r="A92" s="207">
        <v>238</v>
      </c>
      <c r="B92" s="75" t="s">
        <v>509</v>
      </c>
      <c r="C92" s="76" t="s">
        <v>788</v>
      </c>
      <c r="D92" s="77" t="s">
        <v>790</v>
      </c>
      <c r="E92" s="78"/>
      <c r="F92" s="77"/>
      <c r="G92" s="208" t="s">
        <v>80</v>
      </c>
      <c r="H92" s="75"/>
      <c r="I92" s="77"/>
      <c r="J92" s="79">
        <v>125.6</v>
      </c>
      <c r="K92" s="209"/>
      <c r="L92" s="210" t="s">
        <v>509</v>
      </c>
      <c r="M92" s="211">
        <f>IF(K92&lt;&gt;"",L92-K92,0)</f>
        <v>0</v>
      </c>
      <c r="N92" s="212">
        <v>125.6</v>
      </c>
      <c r="O92" s="213">
        <f>IF(K92&lt;&gt;"",N92*M92,0)</f>
        <v>0</v>
      </c>
      <c r="P92">
        <f>IF(K92&lt;&gt;"",N92,0)</f>
        <v>0</v>
      </c>
    </row>
    <row r="93" spans="1:16">
      <c r="A93" s="207">
        <v>239</v>
      </c>
      <c r="B93" s="75" t="s">
        <v>509</v>
      </c>
      <c r="C93" s="76" t="s">
        <v>791</v>
      </c>
      <c r="D93" s="77" t="s">
        <v>792</v>
      </c>
      <c r="E93" s="78"/>
      <c r="F93" s="77"/>
      <c r="G93" s="208" t="s">
        <v>80</v>
      </c>
      <c r="H93" s="75"/>
      <c r="I93" s="77"/>
      <c r="J93" s="79">
        <v>58.5</v>
      </c>
      <c r="K93" s="209"/>
      <c r="L93" s="210" t="s">
        <v>509</v>
      </c>
      <c r="M93" s="211">
        <f>IF(K93&lt;&gt;"",L93-K93,0)</f>
        <v>0</v>
      </c>
      <c r="N93" s="212">
        <v>58.5</v>
      </c>
      <c r="O93" s="213">
        <f>IF(K93&lt;&gt;"",N93*M93,0)</f>
        <v>0</v>
      </c>
      <c r="P93">
        <f>IF(K93&lt;&gt;"",N93,0)</f>
        <v>0</v>
      </c>
    </row>
    <row r="94" spans="1:16">
      <c r="A94" s="207">
        <v>240</v>
      </c>
      <c r="B94" s="75" t="s">
        <v>509</v>
      </c>
      <c r="C94" s="76" t="s">
        <v>708</v>
      </c>
      <c r="D94" s="77" t="s">
        <v>793</v>
      </c>
      <c r="E94" s="78"/>
      <c r="F94" s="77"/>
      <c r="G94" s="208" t="s">
        <v>80</v>
      </c>
      <c r="H94" s="75"/>
      <c r="I94" s="77"/>
      <c r="J94" s="79">
        <v>1182.3599999999999</v>
      </c>
      <c r="K94" s="209"/>
      <c r="L94" s="210" t="s">
        <v>509</v>
      </c>
      <c r="M94" s="211">
        <f>IF(K94&lt;&gt;"",L94-K94,0)</f>
        <v>0</v>
      </c>
      <c r="N94" s="212">
        <v>1182.3599999999999</v>
      </c>
      <c r="O94" s="213">
        <f>IF(K94&lt;&gt;"",N94*M94,0)</f>
        <v>0</v>
      </c>
      <c r="P94">
        <f>IF(K94&lt;&gt;"",N94,0)</f>
        <v>0</v>
      </c>
    </row>
    <row r="95" spans="1:16">
      <c r="A95" s="207">
        <v>241</v>
      </c>
      <c r="B95" s="75" t="s">
        <v>509</v>
      </c>
      <c r="C95" s="76" t="s">
        <v>794</v>
      </c>
      <c r="D95" s="77" t="s">
        <v>795</v>
      </c>
      <c r="E95" s="78"/>
      <c r="F95" s="77"/>
      <c r="G95" s="208" t="s">
        <v>80</v>
      </c>
      <c r="H95" s="75"/>
      <c r="I95" s="77"/>
      <c r="J95" s="79">
        <v>279.33999999999997</v>
      </c>
      <c r="K95" s="209"/>
      <c r="L95" s="210" t="s">
        <v>509</v>
      </c>
      <c r="M95" s="211">
        <f>IF(K95&lt;&gt;"",L95-K95,0)</f>
        <v>0</v>
      </c>
      <c r="N95" s="212">
        <v>279.33999999999997</v>
      </c>
      <c r="O95" s="213">
        <f>IF(K95&lt;&gt;"",N95*M95,0)</f>
        <v>0</v>
      </c>
      <c r="P95">
        <f>IF(K95&lt;&gt;"",N95,0)</f>
        <v>0</v>
      </c>
    </row>
    <row r="96" spans="1:16">
      <c r="A96" s="207">
        <v>242</v>
      </c>
      <c r="B96" s="75" t="s">
        <v>348</v>
      </c>
      <c r="C96" s="76" t="s">
        <v>691</v>
      </c>
      <c r="D96" s="77" t="s">
        <v>796</v>
      </c>
      <c r="E96" s="78"/>
      <c r="F96" s="77"/>
      <c r="G96" s="208" t="s">
        <v>797</v>
      </c>
      <c r="H96" s="75"/>
      <c r="I96" s="77"/>
      <c r="J96" s="79">
        <v>1691.36</v>
      </c>
      <c r="K96" s="209"/>
      <c r="L96" s="210" t="s">
        <v>348</v>
      </c>
      <c r="M96" s="211">
        <f>IF(K96&lt;&gt;"",L96-K96,0)</f>
        <v>0</v>
      </c>
      <c r="N96" s="212">
        <v>1691.36</v>
      </c>
      <c r="O96" s="213">
        <f>IF(K96&lt;&gt;"",N96*M96,0)</f>
        <v>0</v>
      </c>
      <c r="P96">
        <f>IF(K96&lt;&gt;"",N96,0)</f>
        <v>0</v>
      </c>
    </row>
    <row r="97" spans="1:16">
      <c r="A97" s="207">
        <v>274</v>
      </c>
      <c r="B97" s="75" t="s">
        <v>517</v>
      </c>
      <c r="C97" s="76" t="s">
        <v>691</v>
      </c>
      <c r="D97" s="77" t="s">
        <v>798</v>
      </c>
      <c r="E97" s="78"/>
      <c r="F97" s="77"/>
      <c r="G97" s="208" t="s">
        <v>797</v>
      </c>
      <c r="H97" s="75"/>
      <c r="I97" s="77"/>
      <c r="J97" s="79">
        <v>778.47</v>
      </c>
      <c r="K97" s="209"/>
      <c r="L97" s="210" t="s">
        <v>517</v>
      </c>
      <c r="M97" s="211">
        <f>IF(K97&lt;&gt;"",L97-K97,0)</f>
        <v>0</v>
      </c>
      <c r="N97" s="212">
        <v>778.47</v>
      </c>
      <c r="O97" s="213">
        <f>IF(K97&lt;&gt;"",N97*M97,0)</f>
        <v>0</v>
      </c>
      <c r="P97">
        <f>IF(K97&lt;&gt;"",N97,0)</f>
        <v>0</v>
      </c>
    </row>
    <row r="98" spans="1:16">
      <c r="A98" s="207">
        <v>275</v>
      </c>
      <c r="B98" s="75" t="s">
        <v>517</v>
      </c>
      <c r="C98" s="76" t="s">
        <v>691</v>
      </c>
      <c r="D98" s="77" t="s">
        <v>799</v>
      </c>
      <c r="E98" s="78"/>
      <c r="F98" s="77"/>
      <c r="G98" s="208" t="s">
        <v>797</v>
      </c>
      <c r="H98" s="75"/>
      <c r="I98" s="77"/>
      <c r="J98" s="79">
        <v>1879.28</v>
      </c>
      <c r="K98" s="209"/>
      <c r="L98" s="210" t="s">
        <v>517</v>
      </c>
      <c r="M98" s="211">
        <f>IF(K98&lt;&gt;"",L98-K98,0)</f>
        <v>0</v>
      </c>
      <c r="N98" s="212">
        <v>1879.28</v>
      </c>
      <c r="O98" s="213">
        <f>IF(K98&lt;&gt;"",N98*M98,0)</f>
        <v>0</v>
      </c>
      <c r="P98">
        <f>IF(K98&lt;&gt;"",N98,0)</f>
        <v>0</v>
      </c>
    </row>
    <row r="99" spans="1:16">
      <c r="A99" s="207">
        <v>276</v>
      </c>
      <c r="B99" s="75" t="s">
        <v>517</v>
      </c>
      <c r="C99" s="76" t="s">
        <v>800</v>
      </c>
      <c r="D99" s="77" t="s">
        <v>801</v>
      </c>
      <c r="E99" s="78"/>
      <c r="F99" s="77"/>
      <c r="G99" s="208" t="s">
        <v>80</v>
      </c>
      <c r="H99" s="75"/>
      <c r="I99" s="77"/>
      <c r="J99" s="79">
        <v>2290</v>
      </c>
      <c r="K99" s="209"/>
      <c r="L99" s="210" t="s">
        <v>517</v>
      </c>
      <c r="M99" s="211">
        <f>IF(K99&lt;&gt;"",L99-K99,0)</f>
        <v>0</v>
      </c>
      <c r="N99" s="212">
        <v>2290</v>
      </c>
      <c r="O99" s="213">
        <f>IF(K99&lt;&gt;"",N99*M99,0)</f>
        <v>0</v>
      </c>
      <c r="P99">
        <f>IF(K99&lt;&gt;"",N99,0)</f>
        <v>0</v>
      </c>
    </row>
    <row r="100" spans="1:16">
      <c r="A100" s="207">
        <v>279</v>
      </c>
      <c r="B100" s="75" t="s">
        <v>526</v>
      </c>
      <c r="C100" s="76" t="s">
        <v>697</v>
      </c>
      <c r="D100" s="77" t="s">
        <v>707</v>
      </c>
      <c r="E100" s="78"/>
      <c r="F100" s="77"/>
      <c r="G100" s="208" t="s">
        <v>80</v>
      </c>
      <c r="H100" s="75"/>
      <c r="I100" s="77"/>
      <c r="J100" s="79">
        <v>142.72</v>
      </c>
      <c r="K100" s="209"/>
      <c r="L100" s="210" t="s">
        <v>526</v>
      </c>
      <c r="M100" s="211">
        <f>IF(K100&lt;&gt;"",L100-K100,0)</f>
        <v>0</v>
      </c>
      <c r="N100" s="212">
        <v>142.72</v>
      </c>
      <c r="O100" s="213">
        <f>IF(K100&lt;&gt;"",N100*M100,0)</f>
        <v>0</v>
      </c>
      <c r="P100">
        <f>IF(K100&lt;&gt;"",N100,0)</f>
        <v>0</v>
      </c>
    </row>
    <row r="101" spans="1:16">
      <c r="A101" s="207">
        <v>299</v>
      </c>
      <c r="B101" s="75" t="s">
        <v>206</v>
      </c>
      <c r="C101" s="76" t="s">
        <v>788</v>
      </c>
      <c r="D101" s="77" t="s">
        <v>802</v>
      </c>
      <c r="E101" s="78"/>
      <c r="F101" s="77"/>
      <c r="G101" s="208" t="s">
        <v>80</v>
      </c>
      <c r="H101" s="75"/>
      <c r="I101" s="77"/>
      <c r="J101" s="79">
        <v>3.2</v>
      </c>
      <c r="K101" s="209"/>
      <c r="L101" s="210" t="s">
        <v>206</v>
      </c>
      <c r="M101" s="211">
        <f>IF(K101&lt;&gt;"",L101-K101,0)</f>
        <v>0</v>
      </c>
      <c r="N101" s="212">
        <v>3.2</v>
      </c>
      <c r="O101" s="213">
        <f>IF(K101&lt;&gt;"",N101*M101,0)</f>
        <v>0</v>
      </c>
      <c r="P101">
        <f>IF(K101&lt;&gt;"",N101,0)</f>
        <v>0</v>
      </c>
    </row>
    <row r="102" spans="1:16">
      <c r="A102" s="207">
        <v>300</v>
      </c>
      <c r="B102" s="75" t="s">
        <v>206</v>
      </c>
      <c r="C102" s="76" t="s">
        <v>708</v>
      </c>
      <c r="D102" s="77" t="s">
        <v>793</v>
      </c>
      <c r="E102" s="78"/>
      <c r="F102" s="77"/>
      <c r="G102" s="208" t="s">
        <v>80</v>
      </c>
      <c r="H102" s="75"/>
      <c r="I102" s="77"/>
      <c r="J102" s="79">
        <v>790.24</v>
      </c>
      <c r="K102" s="209"/>
      <c r="L102" s="210" t="s">
        <v>206</v>
      </c>
      <c r="M102" s="211">
        <f>IF(K102&lt;&gt;"",L102-K102,0)</f>
        <v>0</v>
      </c>
      <c r="N102" s="212">
        <v>790.24</v>
      </c>
      <c r="O102" s="213">
        <f>IF(K102&lt;&gt;"",N102*M102,0)</f>
        <v>0</v>
      </c>
      <c r="P102">
        <f>IF(K102&lt;&gt;"",N102,0)</f>
        <v>0</v>
      </c>
    </row>
    <row r="103" spans="1:16">
      <c r="A103" s="207">
        <v>301</v>
      </c>
      <c r="B103" s="75" t="s">
        <v>206</v>
      </c>
      <c r="C103" s="76" t="s">
        <v>803</v>
      </c>
      <c r="D103" s="77" t="s">
        <v>804</v>
      </c>
      <c r="E103" s="78"/>
      <c r="F103" s="77"/>
      <c r="G103" s="208" t="s">
        <v>805</v>
      </c>
      <c r="H103" s="75"/>
      <c r="I103" s="77"/>
      <c r="J103" s="79">
        <v>22896.43</v>
      </c>
      <c r="K103" s="209"/>
      <c r="L103" s="210" t="s">
        <v>206</v>
      </c>
      <c r="M103" s="211">
        <f>IF(K103&lt;&gt;"",L103-K103,0)</f>
        <v>0</v>
      </c>
      <c r="N103" s="212">
        <v>22896.43</v>
      </c>
      <c r="O103" s="213">
        <f>IF(K103&lt;&gt;"",N103*M103,0)</f>
        <v>0</v>
      </c>
      <c r="P103">
        <f>IF(K103&lt;&gt;"",N103,0)</f>
        <v>0</v>
      </c>
    </row>
    <row r="104" spans="1:16">
      <c r="A104" s="207">
        <v>317</v>
      </c>
      <c r="B104" s="75" t="s">
        <v>562</v>
      </c>
      <c r="C104" s="76" t="s">
        <v>697</v>
      </c>
      <c r="D104" s="77" t="s">
        <v>707</v>
      </c>
      <c r="E104" s="78"/>
      <c r="F104" s="77"/>
      <c r="G104" s="208" t="s">
        <v>80</v>
      </c>
      <c r="H104" s="75"/>
      <c r="I104" s="77"/>
      <c r="J104" s="79">
        <v>142.72</v>
      </c>
      <c r="K104" s="209"/>
      <c r="L104" s="210" t="s">
        <v>562</v>
      </c>
      <c r="M104" s="211">
        <f>IF(K104&lt;&gt;"",L104-K104,0)</f>
        <v>0</v>
      </c>
      <c r="N104" s="212">
        <v>142.72</v>
      </c>
      <c r="O104" s="213">
        <f>IF(K104&lt;&gt;"",N104*M104,0)</f>
        <v>0</v>
      </c>
      <c r="P104">
        <f>IF(K104&lt;&gt;"",N104,0)</f>
        <v>0</v>
      </c>
    </row>
    <row r="105" spans="1:16">
      <c r="A105" s="207">
        <v>328</v>
      </c>
      <c r="B105" s="75" t="s">
        <v>562</v>
      </c>
      <c r="C105" s="76" t="s">
        <v>697</v>
      </c>
      <c r="D105" s="77" t="s">
        <v>806</v>
      </c>
      <c r="E105" s="78"/>
      <c r="F105" s="77"/>
      <c r="G105" s="208" t="s">
        <v>80</v>
      </c>
      <c r="H105" s="75"/>
      <c r="I105" s="77"/>
      <c r="J105" s="79">
        <v>55.08</v>
      </c>
      <c r="K105" s="209"/>
      <c r="L105" s="210" t="s">
        <v>562</v>
      </c>
      <c r="M105" s="211">
        <f>IF(K105&lt;&gt;"",L105-K105,0)</f>
        <v>0</v>
      </c>
      <c r="N105" s="212">
        <v>55.08</v>
      </c>
      <c r="O105" s="213">
        <f>IF(K105&lt;&gt;"",N105*M105,0)</f>
        <v>0</v>
      </c>
      <c r="P105">
        <f>IF(K105&lt;&gt;"",N105,0)</f>
        <v>0</v>
      </c>
    </row>
    <row r="106" spans="1:16">
      <c r="A106" s="207">
        <v>331</v>
      </c>
      <c r="B106" s="75" t="s">
        <v>807</v>
      </c>
      <c r="C106" s="76" t="s">
        <v>808</v>
      </c>
      <c r="D106" s="77" t="s">
        <v>809</v>
      </c>
      <c r="E106" s="78"/>
      <c r="F106" s="77"/>
      <c r="G106" s="208" t="s">
        <v>80</v>
      </c>
      <c r="H106" s="75"/>
      <c r="I106" s="77"/>
      <c r="J106" s="79">
        <v>31.31</v>
      </c>
      <c r="K106" s="209"/>
      <c r="L106" s="210" t="s">
        <v>807</v>
      </c>
      <c r="M106" s="211">
        <f>IF(K106&lt;&gt;"",L106-K106,0)</f>
        <v>0</v>
      </c>
      <c r="N106" s="212">
        <v>31.31</v>
      </c>
      <c r="O106" s="213">
        <f>IF(K106&lt;&gt;"",N106*M106,0)</f>
        <v>0</v>
      </c>
      <c r="P106">
        <f>IF(K106&lt;&gt;"",N106,0)</f>
        <v>0</v>
      </c>
    </row>
    <row r="107" spans="1:16">
      <c r="A107" s="207">
        <v>332</v>
      </c>
      <c r="B107" s="75" t="s">
        <v>807</v>
      </c>
      <c r="C107" s="76" t="s">
        <v>810</v>
      </c>
      <c r="D107" s="77" t="s">
        <v>811</v>
      </c>
      <c r="E107" s="78"/>
      <c r="F107" s="77"/>
      <c r="G107" s="208" t="s">
        <v>658</v>
      </c>
      <c r="H107" s="75"/>
      <c r="I107" s="77"/>
      <c r="J107" s="79">
        <v>150</v>
      </c>
      <c r="K107" s="209"/>
      <c r="L107" s="210" t="s">
        <v>807</v>
      </c>
      <c r="M107" s="211">
        <f>IF(K107&lt;&gt;"",L107-K107,0)</f>
        <v>0</v>
      </c>
      <c r="N107" s="212">
        <v>150</v>
      </c>
      <c r="O107" s="213">
        <f>IF(K107&lt;&gt;"",N107*M107,0)</f>
        <v>0</v>
      </c>
      <c r="P107">
        <f>IF(K107&lt;&gt;"",N107,0)</f>
        <v>0</v>
      </c>
    </row>
    <row r="108" spans="1:16">
      <c r="A108" s="207">
        <v>336</v>
      </c>
      <c r="B108" s="75" t="s">
        <v>578</v>
      </c>
      <c r="C108" s="76" t="s">
        <v>697</v>
      </c>
      <c r="D108" s="77" t="s">
        <v>812</v>
      </c>
      <c r="E108" s="78"/>
      <c r="F108" s="77"/>
      <c r="G108" s="208" t="s">
        <v>80</v>
      </c>
      <c r="H108" s="75"/>
      <c r="I108" s="77"/>
      <c r="J108" s="79">
        <v>142.72</v>
      </c>
      <c r="K108" s="209"/>
      <c r="L108" s="210" t="s">
        <v>578</v>
      </c>
      <c r="M108" s="211">
        <f>IF(K108&lt;&gt;"",L108-K108,0)</f>
        <v>0</v>
      </c>
      <c r="N108" s="212">
        <v>142.72</v>
      </c>
      <c r="O108" s="213">
        <f>IF(K108&lt;&gt;"",N108*M108,0)</f>
        <v>0</v>
      </c>
      <c r="P108">
        <f>IF(K108&lt;&gt;"",N108,0)</f>
        <v>0</v>
      </c>
    </row>
    <row r="109" spans="1:16">
      <c r="A109" s="207">
        <v>348</v>
      </c>
      <c r="B109" s="75" t="s">
        <v>578</v>
      </c>
      <c r="C109" s="76" t="s">
        <v>813</v>
      </c>
      <c r="D109" s="77" t="s">
        <v>814</v>
      </c>
      <c r="E109" s="78"/>
      <c r="F109" s="77"/>
      <c r="G109" s="208" t="s">
        <v>80</v>
      </c>
      <c r="H109" s="75"/>
      <c r="I109" s="77"/>
      <c r="J109" s="79">
        <v>339.35</v>
      </c>
      <c r="K109" s="209"/>
      <c r="L109" s="210" t="s">
        <v>578</v>
      </c>
      <c r="M109" s="211">
        <f>IF(K109&lt;&gt;"",L109-K109,0)</f>
        <v>0</v>
      </c>
      <c r="N109" s="212">
        <v>339.35</v>
      </c>
      <c r="O109" s="213">
        <f>IF(K109&lt;&gt;"",N109*M109,0)</f>
        <v>0</v>
      </c>
      <c r="P109">
        <f>IF(K109&lt;&gt;"",N109,0)</f>
        <v>0</v>
      </c>
    </row>
    <row r="110" spans="1:16">
      <c r="A110" s="207">
        <v>349</v>
      </c>
      <c r="B110" s="75" t="s">
        <v>578</v>
      </c>
      <c r="C110" s="76" t="s">
        <v>813</v>
      </c>
      <c r="D110" s="77" t="s">
        <v>815</v>
      </c>
      <c r="E110" s="78"/>
      <c r="F110" s="77"/>
      <c r="G110" s="208" t="s">
        <v>80</v>
      </c>
      <c r="H110" s="75"/>
      <c r="I110" s="77"/>
      <c r="J110" s="79">
        <v>141.66999999999999</v>
      </c>
      <c r="K110" s="209"/>
      <c r="L110" s="210" t="s">
        <v>578</v>
      </c>
      <c r="M110" s="211">
        <f>IF(K110&lt;&gt;"",L110-K110,0)</f>
        <v>0</v>
      </c>
      <c r="N110" s="212">
        <v>141.66999999999999</v>
      </c>
      <c r="O110" s="213">
        <f>IF(K110&lt;&gt;"",N110*M110,0)</f>
        <v>0</v>
      </c>
      <c r="P110">
        <f>IF(K110&lt;&gt;"",N110,0)</f>
        <v>0</v>
      </c>
    </row>
    <row r="111" spans="1:16">
      <c r="A111" s="207">
        <v>350</v>
      </c>
      <c r="B111" s="75" t="s">
        <v>578</v>
      </c>
      <c r="C111" s="76" t="s">
        <v>813</v>
      </c>
      <c r="D111" s="77" t="s">
        <v>816</v>
      </c>
      <c r="E111" s="78"/>
      <c r="F111" s="77"/>
      <c r="G111" s="208" t="s">
        <v>80</v>
      </c>
      <c r="H111" s="75"/>
      <c r="I111" s="77"/>
      <c r="J111" s="79">
        <v>4300.8999999999996</v>
      </c>
      <c r="K111" s="209"/>
      <c r="L111" s="210" t="s">
        <v>578</v>
      </c>
      <c r="M111" s="211">
        <f>IF(K111&lt;&gt;"",L111-K111,0)</f>
        <v>0</v>
      </c>
      <c r="N111" s="212">
        <v>4300.8999999999996</v>
      </c>
      <c r="O111" s="213">
        <f>IF(K111&lt;&gt;"",N111*M111,0)</f>
        <v>0</v>
      </c>
      <c r="P111">
        <f>IF(K111&lt;&gt;"",N111,0)</f>
        <v>0</v>
      </c>
    </row>
    <row r="112" spans="1:16">
      <c r="A112" s="207">
        <v>352</v>
      </c>
      <c r="B112" s="75" t="s">
        <v>578</v>
      </c>
      <c r="C112" s="76" t="s">
        <v>817</v>
      </c>
      <c r="D112" s="77" t="s">
        <v>818</v>
      </c>
      <c r="E112" s="78"/>
      <c r="F112" s="77"/>
      <c r="G112" s="208" t="s">
        <v>819</v>
      </c>
      <c r="H112" s="75"/>
      <c r="I112" s="77"/>
      <c r="J112" s="79">
        <v>950</v>
      </c>
      <c r="K112" s="209"/>
      <c r="L112" s="210" t="s">
        <v>578</v>
      </c>
      <c r="M112" s="211">
        <f>IF(K112&lt;&gt;"",L112-K112,0)</f>
        <v>0</v>
      </c>
      <c r="N112" s="212">
        <v>950</v>
      </c>
      <c r="O112" s="213">
        <f>IF(K112&lt;&gt;"",N112*M112,0)</f>
        <v>0</v>
      </c>
      <c r="P112">
        <f>IF(K112&lt;&gt;"",N112,0)</f>
        <v>0</v>
      </c>
    </row>
    <row r="113" spans="1:16">
      <c r="A113" s="207">
        <v>354</v>
      </c>
      <c r="B113" s="75" t="s">
        <v>820</v>
      </c>
      <c r="C113" s="76" t="s">
        <v>821</v>
      </c>
      <c r="D113" s="77" t="s">
        <v>822</v>
      </c>
      <c r="E113" s="78"/>
      <c r="F113" s="77"/>
      <c r="G113" s="208" t="s">
        <v>80</v>
      </c>
      <c r="H113" s="75"/>
      <c r="I113" s="77"/>
      <c r="J113" s="79">
        <v>322.66000000000003</v>
      </c>
      <c r="K113" s="209"/>
      <c r="L113" s="210" t="s">
        <v>820</v>
      </c>
      <c r="M113" s="211">
        <f>IF(K113&lt;&gt;"",L113-K113,0)</f>
        <v>0</v>
      </c>
      <c r="N113" s="212">
        <v>322.66000000000003</v>
      </c>
      <c r="O113" s="213">
        <f>IF(K113&lt;&gt;"",N113*M113,0)</f>
        <v>0</v>
      </c>
      <c r="P113">
        <f>IF(K113&lt;&gt;"",N113,0)</f>
        <v>0</v>
      </c>
    </row>
    <row r="114" spans="1:16">
      <c r="A114" s="207">
        <v>355</v>
      </c>
      <c r="B114" s="75" t="s">
        <v>820</v>
      </c>
      <c r="C114" s="76" t="s">
        <v>821</v>
      </c>
      <c r="D114" s="77" t="s">
        <v>823</v>
      </c>
      <c r="E114" s="78"/>
      <c r="F114" s="77"/>
      <c r="G114" s="208" t="s">
        <v>80</v>
      </c>
      <c r="H114" s="75"/>
      <c r="I114" s="77"/>
      <c r="J114" s="79">
        <v>514.22</v>
      </c>
      <c r="K114" s="209"/>
      <c r="L114" s="210" t="s">
        <v>820</v>
      </c>
      <c r="M114" s="211">
        <f>IF(K114&lt;&gt;"",L114-K114,0)</f>
        <v>0</v>
      </c>
      <c r="N114" s="212">
        <v>514.22</v>
      </c>
      <c r="O114" s="213">
        <f>IF(K114&lt;&gt;"",N114*M114,0)</f>
        <v>0</v>
      </c>
      <c r="P114">
        <f>IF(K114&lt;&gt;"",N114,0)</f>
        <v>0</v>
      </c>
    </row>
    <row r="115" spans="1:16">
      <c r="A115" s="207">
        <v>356</v>
      </c>
      <c r="B115" s="75" t="s">
        <v>820</v>
      </c>
      <c r="C115" s="76" t="s">
        <v>821</v>
      </c>
      <c r="D115" s="77" t="s">
        <v>824</v>
      </c>
      <c r="E115" s="78"/>
      <c r="F115" s="77"/>
      <c r="G115" s="208" t="s">
        <v>80</v>
      </c>
      <c r="H115" s="75"/>
      <c r="I115" s="77"/>
      <c r="J115" s="79">
        <v>551.6</v>
      </c>
      <c r="K115" s="209"/>
      <c r="L115" s="210" t="s">
        <v>820</v>
      </c>
      <c r="M115" s="211">
        <f>IF(K115&lt;&gt;"",L115-K115,0)</f>
        <v>0</v>
      </c>
      <c r="N115" s="212">
        <v>551.6</v>
      </c>
      <c r="O115" s="213">
        <f>IF(K115&lt;&gt;"",N115*M115,0)</f>
        <v>0</v>
      </c>
      <c r="P115">
        <f>IF(K115&lt;&gt;"",N115,0)</f>
        <v>0</v>
      </c>
    </row>
    <row r="116" spans="1:16">
      <c r="A116" s="207">
        <v>357</v>
      </c>
      <c r="B116" s="75" t="s">
        <v>820</v>
      </c>
      <c r="C116" s="76" t="s">
        <v>821</v>
      </c>
      <c r="D116" s="77" t="s">
        <v>825</v>
      </c>
      <c r="E116" s="78"/>
      <c r="F116" s="77"/>
      <c r="G116" s="208" t="s">
        <v>80</v>
      </c>
      <c r="H116" s="75"/>
      <c r="I116" s="77"/>
      <c r="J116" s="79">
        <v>1204.02</v>
      </c>
      <c r="K116" s="209"/>
      <c r="L116" s="210" t="s">
        <v>820</v>
      </c>
      <c r="M116" s="211">
        <f>IF(K116&lt;&gt;"",L116-K116,0)</f>
        <v>0</v>
      </c>
      <c r="N116" s="212">
        <v>1204.02</v>
      </c>
      <c r="O116" s="213">
        <f>IF(K116&lt;&gt;"",N116*M116,0)</f>
        <v>0</v>
      </c>
      <c r="P116">
        <f>IF(K116&lt;&gt;"",N116,0)</f>
        <v>0</v>
      </c>
    </row>
    <row r="117" spans="1:16">
      <c r="A117" s="207">
        <v>358</v>
      </c>
      <c r="B117" s="75" t="s">
        <v>820</v>
      </c>
      <c r="C117" s="76" t="s">
        <v>821</v>
      </c>
      <c r="D117" s="77" t="s">
        <v>826</v>
      </c>
      <c r="E117" s="78"/>
      <c r="F117" s="77"/>
      <c r="G117" s="208" t="s">
        <v>80</v>
      </c>
      <c r="H117" s="75"/>
      <c r="I117" s="77"/>
      <c r="J117" s="79">
        <v>463.22</v>
      </c>
      <c r="K117" s="209"/>
      <c r="L117" s="210" t="s">
        <v>820</v>
      </c>
      <c r="M117" s="211">
        <f>IF(K117&lt;&gt;"",L117-K117,0)</f>
        <v>0</v>
      </c>
      <c r="N117" s="212">
        <v>463.22</v>
      </c>
      <c r="O117" s="213">
        <f>IF(K117&lt;&gt;"",N117*M117,0)</f>
        <v>0</v>
      </c>
      <c r="P117">
        <f>IF(K117&lt;&gt;"",N117,0)</f>
        <v>0</v>
      </c>
    </row>
    <row r="118" spans="1:16">
      <c r="A118" s="207">
        <v>359</v>
      </c>
      <c r="B118" s="75" t="s">
        <v>820</v>
      </c>
      <c r="C118" s="76" t="s">
        <v>821</v>
      </c>
      <c r="D118" s="77" t="s">
        <v>827</v>
      </c>
      <c r="E118" s="78"/>
      <c r="F118" s="77"/>
      <c r="G118" s="208" t="s">
        <v>80</v>
      </c>
      <c r="H118" s="75"/>
      <c r="I118" s="77"/>
      <c r="J118" s="79">
        <v>2558.4</v>
      </c>
      <c r="K118" s="209"/>
      <c r="L118" s="210" t="s">
        <v>820</v>
      </c>
      <c r="M118" s="211">
        <f>IF(K118&lt;&gt;"",L118-K118,0)</f>
        <v>0</v>
      </c>
      <c r="N118" s="212">
        <v>2558.4</v>
      </c>
      <c r="O118" s="213">
        <f>IF(K118&lt;&gt;"",N118*M118,0)</f>
        <v>0</v>
      </c>
      <c r="P118">
        <f>IF(K118&lt;&gt;"",N118,0)</f>
        <v>0</v>
      </c>
    </row>
    <row r="119" spans="1:16">
      <c r="A119" s="207">
        <v>360</v>
      </c>
      <c r="B119" s="75" t="s">
        <v>820</v>
      </c>
      <c r="C119" s="76" t="s">
        <v>821</v>
      </c>
      <c r="D119" s="77" t="s">
        <v>828</v>
      </c>
      <c r="E119" s="78"/>
      <c r="F119" s="77"/>
      <c r="G119" s="208" t="s">
        <v>80</v>
      </c>
      <c r="H119" s="75"/>
      <c r="I119" s="77"/>
      <c r="J119" s="79">
        <v>223.49</v>
      </c>
      <c r="K119" s="209"/>
      <c r="L119" s="210" t="s">
        <v>820</v>
      </c>
      <c r="M119" s="211">
        <f>IF(K119&lt;&gt;"",L119-K119,0)</f>
        <v>0</v>
      </c>
      <c r="N119" s="212">
        <v>223.49</v>
      </c>
      <c r="O119" s="213">
        <f>IF(K119&lt;&gt;"",N119*M119,0)</f>
        <v>0</v>
      </c>
      <c r="P119">
        <f>IF(K119&lt;&gt;"",N119,0)</f>
        <v>0</v>
      </c>
    </row>
    <row r="120" spans="1:16">
      <c r="A120" s="207">
        <v>362</v>
      </c>
      <c r="B120" s="75" t="s">
        <v>384</v>
      </c>
      <c r="C120" s="76" t="s">
        <v>691</v>
      </c>
      <c r="D120" s="77" t="s">
        <v>829</v>
      </c>
      <c r="E120" s="78"/>
      <c r="F120" s="77"/>
      <c r="G120" s="208" t="s">
        <v>797</v>
      </c>
      <c r="H120" s="75"/>
      <c r="I120" s="77"/>
      <c r="J120" s="79">
        <v>2107.62</v>
      </c>
      <c r="K120" s="209"/>
      <c r="L120" s="210" t="s">
        <v>384</v>
      </c>
      <c r="M120" s="211">
        <f>IF(K120&lt;&gt;"",L120-K120,0)</f>
        <v>0</v>
      </c>
      <c r="N120" s="212">
        <v>2107.62</v>
      </c>
      <c r="O120" s="213">
        <f>IF(K120&lt;&gt;"",N120*M120,0)</f>
        <v>0</v>
      </c>
      <c r="P120">
        <f>IF(K120&lt;&gt;"",N120,0)</f>
        <v>0</v>
      </c>
    </row>
    <row r="121" spans="1:16">
      <c r="A121" s="207">
        <v>363</v>
      </c>
      <c r="B121" s="75" t="s">
        <v>384</v>
      </c>
      <c r="C121" s="76" t="s">
        <v>830</v>
      </c>
      <c r="D121" s="77" t="s">
        <v>831</v>
      </c>
      <c r="E121" s="78"/>
      <c r="F121" s="77"/>
      <c r="G121" s="208" t="s">
        <v>80</v>
      </c>
      <c r="H121" s="75"/>
      <c r="I121" s="77"/>
      <c r="J121" s="79">
        <v>1070.5899999999999</v>
      </c>
      <c r="K121" s="209"/>
      <c r="L121" s="210" t="s">
        <v>384</v>
      </c>
      <c r="M121" s="211">
        <f>IF(K121&lt;&gt;"",L121-K121,0)</f>
        <v>0</v>
      </c>
      <c r="N121" s="212">
        <v>1070.5899999999999</v>
      </c>
      <c r="O121" s="213">
        <f>IF(K121&lt;&gt;"",N121*M121,0)</f>
        <v>0</v>
      </c>
      <c r="P121">
        <f>IF(K121&lt;&gt;"",N121,0)</f>
        <v>0</v>
      </c>
    </row>
    <row r="122" spans="1:16">
      <c r="A122" s="207">
        <v>364</v>
      </c>
      <c r="B122" s="75" t="s">
        <v>384</v>
      </c>
      <c r="C122" s="76" t="s">
        <v>697</v>
      </c>
      <c r="D122" s="77" t="s">
        <v>832</v>
      </c>
      <c r="E122" s="78"/>
      <c r="F122" s="77"/>
      <c r="G122" s="208" t="s">
        <v>80</v>
      </c>
      <c r="H122" s="75"/>
      <c r="I122" s="77"/>
      <c r="J122" s="79">
        <v>80.75</v>
      </c>
      <c r="K122" s="209"/>
      <c r="L122" s="210" t="s">
        <v>384</v>
      </c>
      <c r="M122" s="211">
        <f>IF(K122&lt;&gt;"",L122-K122,0)</f>
        <v>0</v>
      </c>
      <c r="N122" s="212">
        <v>80.75</v>
      </c>
      <c r="O122" s="213">
        <f>IF(K122&lt;&gt;"",N122*M122,0)</f>
        <v>0</v>
      </c>
      <c r="P122">
        <f>IF(K122&lt;&gt;"",N122,0)</f>
        <v>0</v>
      </c>
    </row>
    <row r="123" spans="1:16">
      <c r="A123" s="207">
        <v>379</v>
      </c>
      <c r="B123" s="75" t="s">
        <v>589</v>
      </c>
      <c r="C123" s="76" t="s">
        <v>833</v>
      </c>
      <c r="D123" s="77" t="s">
        <v>834</v>
      </c>
      <c r="E123" s="78"/>
      <c r="F123" s="77"/>
      <c r="G123" s="208" t="s">
        <v>835</v>
      </c>
      <c r="H123" s="75"/>
      <c r="I123" s="77"/>
      <c r="J123" s="79">
        <v>4770.04</v>
      </c>
      <c r="K123" s="209"/>
      <c r="L123" s="210" t="s">
        <v>589</v>
      </c>
      <c r="M123" s="211">
        <f>IF(K123&lt;&gt;"",L123-K123,0)</f>
        <v>0</v>
      </c>
      <c r="N123" s="212">
        <v>4770.04</v>
      </c>
      <c r="O123" s="213">
        <f>IF(K123&lt;&gt;"",N123*M123,0)</f>
        <v>0</v>
      </c>
      <c r="P123">
        <f>IF(K123&lt;&gt;"",N123,0)</f>
        <v>0</v>
      </c>
    </row>
    <row r="124" spans="1:16">
      <c r="A124" s="207">
        <v>380</v>
      </c>
      <c r="B124" s="75" t="s">
        <v>651</v>
      </c>
      <c r="C124" s="76" t="s">
        <v>786</v>
      </c>
      <c r="D124" s="77" t="s">
        <v>836</v>
      </c>
      <c r="E124" s="78"/>
      <c r="F124" s="77"/>
      <c r="G124" s="208" t="s">
        <v>80</v>
      </c>
      <c r="H124" s="75"/>
      <c r="I124" s="77"/>
      <c r="J124" s="79">
        <v>342.75</v>
      </c>
      <c r="K124" s="209"/>
      <c r="L124" s="210" t="s">
        <v>651</v>
      </c>
      <c r="M124" s="211">
        <f>IF(K124&lt;&gt;"",L124-K124,0)</f>
        <v>0</v>
      </c>
      <c r="N124" s="212">
        <v>342.75</v>
      </c>
      <c r="O124" s="213">
        <f>IF(K124&lt;&gt;"",N124*M124,0)</f>
        <v>0</v>
      </c>
      <c r="P124">
        <f>IF(K124&lt;&gt;"",N124,0)</f>
        <v>0</v>
      </c>
    </row>
    <row r="125" spans="1:16">
      <c r="A125" s="207">
        <v>381</v>
      </c>
      <c r="B125" s="75" t="s">
        <v>651</v>
      </c>
      <c r="C125" s="76" t="s">
        <v>786</v>
      </c>
      <c r="D125" s="77" t="s">
        <v>837</v>
      </c>
      <c r="E125" s="78"/>
      <c r="F125" s="77"/>
      <c r="G125" s="208" t="s">
        <v>80</v>
      </c>
      <c r="H125" s="75"/>
      <c r="I125" s="77"/>
      <c r="J125" s="79">
        <v>3140.29</v>
      </c>
      <c r="K125" s="209"/>
      <c r="L125" s="210" t="s">
        <v>651</v>
      </c>
      <c r="M125" s="211">
        <f>IF(K125&lt;&gt;"",L125-K125,0)</f>
        <v>0</v>
      </c>
      <c r="N125" s="212">
        <v>3140.29</v>
      </c>
      <c r="O125" s="213">
        <f>IF(K125&lt;&gt;"",N125*M125,0)</f>
        <v>0</v>
      </c>
      <c r="P125">
        <f>IF(K125&lt;&gt;"",N125,0)</f>
        <v>0</v>
      </c>
    </row>
    <row r="126" spans="1:16">
      <c r="A126" s="207">
        <v>382</v>
      </c>
      <c r="B126" s="75" t="s">
        <v>651</v>
      </c>
      <c r="C126" s="76" t="s">
        <v>786</v>
      </c>
      <c r="D126" s="77" t="s">
        <v>838</v>
      </c>
      <c r="E126" s="78"/>
      <c r="F126" s="77"/>
      <c r="G126" s="208" t="s">
        <v>80</v>
      </c>
      <c r="H126" s="75"/>
      <c r="I126" s="77"/>
      <c r="J126" s="79">
        <v>277.41000000000003</v>
      </c>
      <c r="K126" s="209"/>
      <c r="L126" s="210" t="s">
        <v>651</v>
      </c>
      <c r="M126" s="211">
        <f>IF(K126&lt;&gt;"",L126-K126,0)</f>
        <v>0</v>
      </c>
      <c r="N126" s="212">
        <v>277.41000000000003</v>
      </c>
      <c r="O126" s="213">
        <f>IF(K126&lt;&gt;"",N126*M126,0)</f>
        <v>0</v>
      </c>
      <c r="P126">
        <f>IF(K126&lt;&gt;"",N126,0)</f>
        <v>0</v>
      </c>
    </row>
    <row r="127" spans="1:16">
      <c r="A127" s="207">
        <v>383</v>
      </c>
      <c r="B127" s="75" t="s">
        <v>651</v>
      </c>
      <c r="C127" s="76" t="s">
        <v>722</v>
      </c>
      <c r="D127" s="77" t="s">
        <v>839</v>
      </c>
      <c r="E127" s="78"/>
      <c r="F127" s="77"/>
      <c r="G127" s="208" t="s">
        <v>80</v>
      </c>
      <c r="H127" s="75"/>
      <c r="I127" s="77"/>
      <c r="J127" s="79">
        <v>2962.35</v>
      </c>
      <c r="K127" s="209"/>
      <c r="L127" s="210" t="s">
        <v>651</v>
      </c>
      <c r="M127" s="211">
        <f>IF(K127&lt;&gt;"",L127-K127,0)</f>
        <v>0</v>
      </c>
      <c r="N127" s="212">
        <v>2962.35</v>
      </c>
      <c r="O127" s="213">
        <f>IF(K127&lt;&gt;"",N127*M127,0)</f>
        <v>0</v>
      </c>
      <c r="P127">
        <f>IF(K127&lt;&gt;"",N127,0)</f>
        <v>0</v>
      </c>
    </row>
    <row r="128" spans="1:16">
      <c r="A128" s="207">
        <v>384</v>
      </c>
      <c r="B128" s="75" t="s">
        <v>651</v>
      </c>
      <c r="C128" s="76" t="s">
        <v>722</v>
      </c>
      <c r="D128" s="77" t="s">
        <v>840</v>
      </c>
      <c r="E128" s="78"/>
      <c r="F128" s="77"/>
      <c r="G128" s="208" t="s">
        <v>80</v>
      </c>
      <c r="H128" s="75"/>
      <c r="I128" s="77"/>
      <c r="J128" s="79">
        <v>1805.37</v>
      </c>
      <c r="K128" s="209"/>
      <c r="L128" s="210" t="s">
        <v>651</v>
      </c>
      <c r="M128" s="211">
        <f>IF(K128&lt;&gt;"",L128-K128,0)</f>
        <v>0</v>
      </c>
      <c r="N128" s="212">
        <v>1805.37</v>
      </c>
      <c r="O128" s="213">
        <f>IF(K128&lt;&gt;"",N128*M128,0)</f>
        <v>0</v>
      </c>
      <c r="P128">
        <f>IF(K128&lt;&gt;"",N128,0)</f>
        <v>0</v>
      </c>
    </row>
    <row r="129" spans="1:16">
      <c r="A129" s="207">
        <v>385</v>
      </c>
      <c r="B129" s="75" t="s">
        <v>651</v>
      </c>
      <c r="C129" s="76" t="s">
        <v>722</v>
      </c>
      <c r="D129" s="77" t="s">
        <v>841</v>
      </c>
      <c r="E129" s="78"/>
      <c r="F129" s="77"/>
      <c r="G129" s="208" t="s">
        <v>80</v>
      </c>
      <c r="H129" s="75"/>
      <c r="I129" s="77"/>
      <c r="J129" s="79">
        <v>672.76</v>
      </c>
      <c r="K129" s="209"/>
      <c r="L129" s="210" t="s">
        <v>651</v>
      </c>
      <c r="M129" s="211">
        <f>IF(K129&lt;&gt;"",L129-K129,0)</f>
        <v>0</v>
      </c>
      <c r="N129" s="212">
        <v>672.76</v>
      </c>
      <c r="O129" s="213">
        <f>IF(K129&lt;&gt;"",N129*M129,0)</f>
        <v>0</v>
      </c>
      <c r="P129">
        <f>IF(K129&lt;&gt;"",N129,0)</f>
        <v>0</v>
      </c>
    </row>
    <row r="130" spans="1:16">
      <c r="A130" s="207">
        <v>386</v>
      </c>
      <c r="B130" s="75" t="s">
        <v>651</v>
      </c>
      <c r="C130" s="76" t="s">
        <v>722</v>
      </c>
      <c r="D130" s="77" t="s">
        <v>842</v>
      </c>
      <c r="E130" s="78"/>
      <c r="F130" s="77"/>
      <c r="G130" s="208" t="s">
        <v>80</v>
      </c>
      <c r="H130" s="75"/>
      <c r="I130" s="77"/>
      <c r="J130" s="79">
        <v>867.5</v>
      </c>
      <c r="K130" s="209"/>
      <c r="L130" s="210" t="s">
        <v>651</v>
      </c>
      <c r="M130" s="211">
        <f>IF(K130&lt;&gt;"",L130-K130,0)</f>
        <v>0</v>
      </c>
      <c r="N130" s="212">
        <v>867.5</v>
      </c>
      <c r="O130" s="213">
        <f>IF(K130&lt;&gt;"",N130*M130,0)</f>
        <v>0</v>
      </c>
      <c r="P130">
        <f>IF(K130&lt;&gt;"",N130,0)</f>
        <v>0</v>
      </c>
    </row>
    <row r="131" spans="1:16">
      <c r="A131" s="207">
        <v>387</v>
      </c>
      <c r="B131" s="75" t="s">
        <v>651</v>
      </c>
      <c r="C131" s="76" t="s">
        <v>714</v>
      </c>
      <c r="D131" s="77" t="s">
        <v>843</v>
      </c>
      <c r="E131" s="78"/>
      <c r="F131" s="77"/>
      <c r="G131" s="208" t="s">
        <v>80</v>
      </c>
      <c r="H131" s="75"/>
      <c r="I131" s="77"/>
      <c r="J131" s="79">
        <v>664.29</v>
      </c>
      <c r="K131" s="209"/>
      <c r="L131" s="210" t="s">
        <v>651</v>
      </c>
      <c r="M131" s="211">
        <f>IF(K131&lt;&gt;"",L131-K131,0)</f>
        <v>0</v>
      </c>
      <c r="N131" s="212">
        <v>664.29</v>
      </c>
      <c r="O131" s="213">
        <f>IF(K131&lt;&gt;"",N131*M131,0)</f>
        <v>0</v>
      </c>
      <c r="P131">
        <f>IF(K131&lt;&gt;"",N131,0)</f>
        <v>0</v>
      </c>
    </row>
    <row r="132" spans="1:16">
      <c r="A132" s="207">
        <v>388</v>
      </c>
      <c r="B132" s="75" t="s">
        <v>651</v>
      </c>
      <c r="C132" s="76" t="s">
        <v>714</v>
      </c>
      <c r="D132" s="77" t="s">
        <v>844</v>
      </c>
      <c r="E132" s="78"/>
      <c r="F132" s="77"/>
      <c r="G132" s="208" t="s">
        <v>80</v>
      </c>
      <c r="H132" s="75"/>
      <c r="I132" s="77"/>
      <c r="J132" s="79">
        <v>409.34</v>
      </c>
      <c r="K132" s="209"/>
      <c r="L132" s="210" t="s">
        <v>651</v>
      </c>
      <c r="M132" s="211">
        <f>IF(K132&lt;&gt;"",L132-K132,0)</f>
        <v>0</v>
      </c>
      <c r="N132" s="212">
        <v>409.34</v>
      </c>
      <c r="O132" s="213">
        <f>IF(K132&lt;&gt;"",N132*M132,0)</f>
        <v>0</v>
      </c>
      <c r="P132">
        <f>IF(K132&lt;&gt;"",N132,0)</f>
        <v>0</v>
      </c>
    </row>
    <row r="133" spans="1:16">
      <c r="A133" s="207">
        <v>389</v>
      </c>
      <c r="B133" s="75" t="s">
        <v>651</v>
      </c>
      <c r="C133" s="76" t="s">
        <v>714</v>
      </c>
      <c r="D133" s="77" t="s">
        <v>844</v>
      </c>
      <c r="E133" s="78"/>
      <c r="F133" s="77"/>
      <c r="G133" s="208" t="s">
        <v>80</v>
      </c>
      <c r="H133" s="75"/>
      <c r="I133" s="77"/>
      <c r="J133" s="79">
        <v>2315.4299999999998</v>
      </c>
      <c r="K133" s="209"/>
      <c r="L133" s="210" t="s">
        <v>651</v>
      </c>
      <c r="M133" s="211">
        <f>IF(K133&lt;&gt;"",L133-K133,0)</f>
        <v>0</v>
      </c>
      <c r="N133" s="212">
        <v>2315.4299999999998</v>
      </c>
      <c r="O133" s="213">
        <f>IF(K133&lt;&gt;"",N133*M133,0)</f>
        <v>0</v>
      </c>
      <c r="P133">
        <f>IF(K133&lt;&gt;"",N133,0)</f>
        <v>0</v>
      </c>
    </row>
    <row r="134" spans="1:16">
      <c r="A134" s="207">
        <v>390</v>
      </c>
      <c r="B134" s="75" t="s">
        <v>651</v>
      </c>
      <c r="C134" s="76" t="s">
        <v>714</v>
      </c>
      <c r="D134" s="77" t="s">
        <v>844</v>
      </c>
      <c r="E134" s="78"/>
      <c r="F134" s="77"/>
      <c r="G134" s="208" t="s">
        <v>80</v>
      </c>
      <c r="H134" s="75"/>
      <c r="I134" s="77"/>
      <c r="J134" s="79">
        <v>2260.91</v>
      </c>
      <c r="K134" s="209"/>
      <c r="L134" s="210" t="s">
        <v>651</v>
      </c>
      <c r="M134" s="211">
        <f>IF(K134&lt;&gt;"",L134-K134,0)</f>
        <v>0</v>
      </c>
      <c r="N134" s="212">
        <v>2260.91</v>
      </c>
      <c r="O134" s="213">
        <f>IF(K134&lt;&gt;"",N134*M134,0)</f>
        <v>0</v>
      </c>
      <c r="P134">
        <f>IF(K134&lt;&gt;"",N134,0)</f>
        <v>0</v>
      </c>
    </row>
    <row r="135" spans="1:16">
      <c r="A135" s="207">
        <v>391</v>
      </c>
      <c r="B135" s="75" t="s">
        <v>651</v>
      </c>
      <c r="C135" s="76" t="s">
        <v>714</v>
      </c>
      <c r="D135" s="77" t="s">
        <v>845</v>
      </c>
      <c r="E135" s="78"/>
      <c r="F135" s="77"/>
      <c r="G135" s="208" t="s">
        <v>80</v>
      </c>
      <c r="H135" s="75"/>
      <c r="I135" s="77"/>
      <c r="J135" s="79">
        <v>1962.49</v>
      </c>
      <c r="K135" s="209"/>
      <c r="L135" s="210" t="s">
        <v>651</v>
      </c>
      <c r="M135" s="211">
        <f>IF(K135&lt;&gt;"",L135-K135,0)</f>
        <v>0</v>
      </c>
      <c r="N135" s="212">
        <v>1962.49</v>
      </c>
      <c r="O135" s="213">
        <f>IF(K135&lt;&gt;"",N135*M135,0)</f>
        <v>0</v>
      </c>
      <c r="P135">
        <f>IF(K135&lt;&gt;"",N135,0)</f>
        <v>0</v>
      </c>
    </row>
    <row r="136" spans="1:16">
      <c r="A136" s="207">
        <v>392</v>
      </c>
      <c r="B136" s="75" t="s">
        <v>651</v>
      </c>
      <c r="C136" s="76" t="s">
        <v>714</v>
      </c>
      <c r="D136" s="77" t="s">
        <v>846</v>
      </c>
      <c r="E136" s="78"/>
      <c r="F136" s="77"/>
      <c r="G136" s="208" t="s">
        <v>80</v>
      </c>
      <c r="H136" s="75"/>
      <c r="I136" s="77"/>
      <c r="J136" s="79">
        <v>23.26</v>
      </c>
      <c r="K136" s="209"/>
      <c r="L136" s="210" t="s">
        <v>651</v>
      </c>
      <c r="M136" s="211">
        <f>IF(K136&lt;&gt;"",L136-K136,0)</f>
        <v>0</v>
      </c>
      <c r="N136" s="212">
        <v>23.26</v>
      </c>
      <c r="O136" s="213">
        <f>IF(K136&lt;&gt;"",N136*M136,0)</f>
        <v>0</v>
      </c>
      <c r="P136">
        <f>IF(K136&lt;&gt;"",N136,0)</f>
        <v>0</v>
      </c>
    </row>
    <row r="137" spans="1:16">
      <c r="A137" s="207">
        <v>393</v>
      </c>
      <c r="B137" s="75" t="s">
        <v>651</v>
      </c>
      <c r="C137" s="76" t="s">
        <v>714</v>
      </c>
      <c r="D137" s="77" t="s">
        <v>847</v>
      </c>
      <c r="E137" s="78"/>
      <c r="F137" s="77"/>
      <c r="G137" s="208" t="s">
        <v>80</v>
      </c>
      <c r="H137" s="75"/>
      <c r="I137" s="77"/>
      <c r="J137" s="79">
        <v>341.2</v>
      </c>
      <c r="K137" s="209"/>
      <c r="L137" s="210" t="s">
        <v>651</v>
      </c>
      <c r="M137" s="211">
        <f>IF(K137&lt;&gt;"",L137-K137,0)</f>
        <v>0</v>
      </c>
      <c r="N137" s="212">
        <v>341.2</v>
      </c>
      <c r="O137" s="213">
        <f>IF(K137&lt;&gt;"",N137*M137,0)</f>
        <v>0</v>
      </c>
      <c r="P137">
        <f>IF(K137&lt;&gt;"",N137,0)</f>
        <v>0</v>
      </c>
    </row>
    <row r="138" spans="1:16">
      <c r="A138" s="207">
        <v>394</v>
      </c>
      <c r="B138" s="75" t="s">
        <v>651</v>
      </c>
      <c r="C138" s="76" t="s">
        <v>714</v>
      </c>
      <c r="D138" s="77" t="s">
        <v>848</v>
      </c>
      <c r="E138" s="78"/>
      <c r="F138" s="77"/>
      <c r="G138" s="208" t="s">
        <v>80</v>
      </c>
      <c r="H138" s="75"/>
      <c r="I138" s="77"/>
      <c r="J138" s="79">
        <v>1135.45</v>
      </c>
      <c r="K138" s="209"/>
      <c r="L138" s="210" t="s">
        <v>651</v>
      </c>
      <c r="M138" s="211">
        <f>IF(K138&lt;&gt;"",L138-K138,0)</f>
        <v>0</v>
      </c>
      <c r="N138" s="212">
        <v>1135.45</v>
      </c>
      <c r="O138" s="213">
        <f>IF(K138&lt;&gt;"",N138*M138,0)</f>
        <v>0</v>
      </c>
      <c r="P138">
        <f>IF(K138&lt;&gt;"",N138,0)</f>
        <v>0</v>
      </c>
    </row>
    <row r="139" spans="1:16">
      <c r="A139" s="207">
        <v>395</v>
      </c>
      <c r="B139" s="75" t="s">
        <v>651</v>
      </c>
      <c r="C139" s="76" t="s">
        <v>714</v>
      </c>
      <c r="D139" s="77" t="s">
        <v>849</v>
      </c>
      <c r="E139" s="78"/>
      <c r="F139" s="77"/>
      <c r="G139" s="208" t="s">
        <v>80</v>
      </c>
      <c r="H139" s="75"/>
      <c r="I139" s="77"/>
      <c r="J139" s="79">
        <v>1961.16</v>
      </c>
      <c r="K139" s="209"/>
      <c r="L139" s="210" t="s">
        <v>651</v>
      </c>
      <c r="M139" s="211">
        <f>IF(K139&lt;&gt;"",L139-K139,0)</f>
        <v>0</v>
      </c>
      <c r="N139" s="212">
        <v>1961.16</v>
      </c>
      <c r="O139" s="213">
        <f>IF(K139&lt;&gt;"",N139*M139,0)</f>
        <v>0</v>
      </c>
      <c r="P139">
        <f>IF(K139&lt;&gt;"",N139,0)</f>
        <v>0</v>
      </c>
    </row>
    <row r="140" spans="1:16">
      <c r="A140" s="207">
        <v>396</v>
      </c>
      <c r="B140" s="75" t="s">
        <v>651</v>
      </c>
      <c r="C140" s="76" t="s">
        <v>714</v>
      </c>
      <c r="D140" s="77" t="s">
        <v>850</v>
      </c>
      <c r="E140" s="78"/>
      <c r="F140" s="77"/>
      <c r="G140" s="208" t="s">
        <v>80</v>
      </c>
      <c r="H140" s="75"/>
      <c r="I140" s="77"/>
      <c r="J140" s="79">
        <v>1733.64</v>
      </c>
      <c r="K140" s="209"/>
      <c r="L140" s="210" t="s">
        <v>651</v>
      </c>
      <c r="M140" s="211">
        <f>IF(K140&lt;&gt;"",L140-K140,0)</f>
        <v>0</v>
      </c>
      <c r="N140" s="212">
        <v>1733.64</v>
      </c>
      <c r="O140" s="213">
        <f>IF(K140&lt;&gt;"",N140*M140,0)</f>
        <v>0</v>
      </c>
      <c r="P140">
        <f>IF(K140&lt;&gt;"",N140,0)</f>
        <v>0</v>
      </c>
    </row>
    <row r="141" spans="1:16">
      <c r="A141" s="207">
        <v>397</v>
      </c>
      <c r="B141" s="75" t="s">
        <v>651</v>
      </c>
      <c r="C141" s="76" t="s">
        <v>788</v>
      </c>
      <c r="D141" s="77" t="s">
        <v>851</v>
      </c>
      <c r="E141" s="78"/>
      <c r="F141" s="77"/>
      <c r="G141" s="208" t="s">
        <v>80</v>
      </c>
      <c r="H141" s="75"/>
      <c r="I141" s="77"/>
      <c r="J141" s="79">
        <v>11.71</v>
      </c>
      <c r="K141" s="209"/>
      <c r="L141" s="210" t="s">
        <v>651</v>
      </c>
      <c r="M141" s="211">
        <f>IF(K141&lt;&gt;"",L141-K141,0)</f>
        <v>0</v>
      </c>
      <c r="N141" s="212">
        <v>11.71</v>
      </c>
      <c r="O141" s="213">
        <f>IF(K141&lt;&gt;"",N141*M141,0)</f>
        <v>0</v>
      </c>
      <c r="P141">
        <f>IF(K141&lt;&gt;"",N141,0)</f>
        <v>0</v>
      </c>
    </row>
    <row r="142" spans="1:16">
      <c r="A142" s="207">
        <v>398</v>
      </c>
      <c r="B142" s="75" t="s">
        <v>651</v>
      </c>
      <c r="C142" s="76" t="s">
        <v>708</v>
      </c>
      <c r="D142" s="77" t="s">
        <v>793</v>
      </c>
      <c r="E142" s="78"/>
      <c r="F142" s="77"/>
      <c r="G142" s="208" t="s">
        <v>80</v>
      </c>
      <c r="H142" s="75"/>
      <c r="I142" s="77"/>
      <c r="J142" s="79">
        <v>788.24</v>
      </c>
      <c r="K142" s="209"/>
      <c r="L142" s="210" t="s">
        <v>651</v>
      </c>
      <c r="M142" s="211">
        <f>IF(K142&lt;&gt;"",L142-K142,0)</f>
        <v>0</v>
      </c>
      <c r="N142" s="212">
        <v>788.24</v>
      </c>
      <c r="O142" s="213">
        <f>IF(K142&lt;&gt;"",N142*M142,0)</f>
        <v>0</v>
      </c>
      <c r="P142">
        <f>IF(K142&lt;&gt;"",N142,0)</f>
        <v>0</v>
      </c>
    </row>
    <row r="143" spans="1:16">
      <c r="A143" s="207">
        <v>401</v>
      </c>
      <c r="B143" s="75" t="s">
        <v>583</v>
      </c>
      <c r="C143" s="76" t="s">
        <v>748</v>
      </c>
      <c r="D143" s="77" t="s">
        <v>852</v>
      </c>
      <c r="E143" s="78"/>
      <c r="F143" s="77"/>
      <c r="G143" s="208" t="s">
        <v>80</v>
      </c>
      <c r="H143" s="75"/>
      <c r="I143" s="77"/>
      <c r="J143" s="79">
        <v>1820</v>
      </c>
      <c r="K143" s="209"/>
      <c r="L143" s="210" t="s">
        <v>583</v>
      </c>
      <c r="M143" s="211">
        <f>IF(K143&lt;&gt;"",L143-K143,0)</f>
        <v>0</v>
      </c>
      <c r="N143" s="212">
        <v>1820</v>
      </c>
      <c r="O143" s="213">
        <f>IF(K143&lt;&gt;"",N143*M143,0)</f>
        <v>0</v>
      </c>
      <c r="P143">
        <f>IF(K143&lt;&gt;"",N143,0)</f>
        <v>0</v>
      </c>
    </row>
    <row r="144" spans="1:16">
      <c r="A144" s="207">
        <v>402</v>
      </c>
      <c r="B144" s="75" t="s">
        <v>583</v>
      </c>
      <c r="C144" s="76" t="s">
        <v>748</v>
      </c>
      <c r="D144" s="77" t="s">
        <v>853</v>
      </c>
      <c r="E144" s="78"/>
      <c r="F144" s="77"/>
      <c r="G144" s="208" t="s">
        <v>80</v>
      </c>
      <c r="H144" s="75"/>
      <c r="I144" s="77"/>
      <c r="J144" s="79">
        <v>5227.22</v>
      </c>
      <c r="K144" s="209"/>
      <c r="L144" s="210" t="s">
        <v>583</v>
      </c>
      <c r="M144" s="211">
        <f>IF(K144&lt;&gt;"",L144-K144,0)</f>
        <v>0</v>
      </c>
      <c r="N144" s="212">
        <v>5227.22</v>
      </c>
      <c r="O144" s="213">
        <f>IF(K144&lt;&gt;"",N144*M144,0)</f>
        <v>0</v>
      </c>
      <c r="P144">
        <f>IF(K144&lt;&gt;"",N144,0)</f>
        <v>0</v>
      </c>
    </row>
    <row r="145" spans="1:16">
      <c r="A145" s="207">
        <v>403</v>
      </c>
      <c r="B145" s="75" t="s">
        <v>583</v>
      </c>
      <c r="C145" s="76" t="s">
        <v>748</v>
      </c>
      <c r="D145" s="77" t="s">
        <v>854</v>
      </c>
      <c r="E145" s="78"/>
      <c r="F145" s="77"/>
      <c r="G145" s="208" t="s">
        <v>80</v>
      </c>
      <c r="H145" s="75"/>
      <c r="I145" s="77"/>
      <c r="J145" s="79">
        <v>27.53</v>
      </c>
      <c r="K145" s="209"/>
      <c r="L145" s="210" t="s">
        <v>583</v>
      </c>
      <c r="M145" s="211">
        <f>IF(K145&lt;&gt;"",L145-K145,0)</f>
        <v>0</v>
      </c>
      <c r="N145" s="212">
        <v>27.53</v>
      </c>
      <c r="O145" s="213">
        <f>IF(K145&lt;&gt;"",N145*M145,0)</f>
        <v>0</v>
      </c>
      <c r="P145">
        <f>IF(K145&lt;&gt;"",N145,0)</f>
        <v>0</v>
      </c>
    </row>
    <row r="146" spans="1:16">
      <c r="A146" s="207">
        <v>404</v>
      </c>
      <c r="B146" s="75" t="s">
        <v>583</v>
      </c>
      <c r="C146" s="76" t="s">
        <v>748</v>
      </c>
      <c r="D146" s="77" t="s">
        <v>855</v>
      </c>
      <c r="E146" s="78"/>
      <c r="F146" s="77"/>
      <c r="G146" s="208" t="s">
        <v>80</v>
      </c>
      <c r="H146" s="75"/>
      <c r="I146" s="77"/>
      <c r="J146" s="79">
        <v>264</v>
      </c>
      <c r="K146" s="209"/>
      <c r="L146" s="210" t="s">
        <v>583</v>
      </c>
      <c r="M146" s="211">
        <f>IF(K146&lt;&gt;"",L146-K146,0)</f>
        <v>0</v>
      </c>
      <c r="N146" s="212">
        <v>264</v>
      </c>
      <c r="O146" s="213">
        <f>IF(K146&lt;&gt;"",N146*M146,0)</f>
        <v>0</v>
      </c>
      <c r="P146">
        <f>IF(K146&lt;&gt;"",N146,0)</f>
        <v>0</v>
      </c>
    </row>
    <row r="147" spans="1:16">
      <c r="A147" s="207">
        <v>405</v>
      </c>
      <c r="B147" s="75" t="s">
        <v>583</v>
      </c>
      <c r="C147" s="76" t="s">
        <v>748</v>
      </c>
      <c r="D147" s="77" t="s">
        <v>856</v>
      </c>
      <c r="E147" s="78"/>
      <c r="F147" s="77"/>
      <c r="G147" s="208" t="s">
        <v>80</v>
      </c>
      <c r="H147" s="75"/>
      <c r="I147" s="77"/>
      <c r="J147" s="79">
        <v>86.18</v>
      </c>
      <c r="K147" s="209"/>
      <c r="L147" s="210" t="s">
        <v>583</v>
      </c>
      <c r="M147" s="211">
        <f>IF(K147&lt;&gt;"",L147-K147,0)</f>
        <v>0</v>
      </c>
      <c r="N147" s="212">
        <v>86.18</v>
      </c>
      <c r="O147" s="213">
        <f>IF(K147&lt;&gt;"",N147*M147,0)</f>
        <v>0</v>
      </c>
      <c r="P147">
        <f>IF(K147&lt;&gt;"",N147,0)</f>
        <v>0</v>
      </c>
    </row>
    <row r="148" spans="1:16">
      <c r="A148" s="207">
        <v>406</v>
      </c>
      <c r="B148" s="75" t="s">
        <v>583</v>
      </c>
      <c r="C148" s="76" t="s">
        <v>748</v>
      </c>
      <c r="D148" s="77" t="s">
        <v>857</v>
      </c>
      <c r="E148" s="78"/>
      <c r="F148" s="77"/>
      <c r="G148" s="208" t="s">
        <v>80</v>
      </c>
      <c r="H148" s="75"/>
      <c r="I148" s="77"/>
      <c r="J148" s="79">
        <v>169.79</v>
      </c>
      <c r="K148" s="209"/>
      <c r="L148" s="210" t="s">
        <v>583</v>
      </c>
      <c r="M148" s="211">
        <f>IF(K148&lt;&gt;"",L148-K148,0)</f>
        <v>0</v>
      </c>
      <c r="N148" s="212">
        <v>169.79</v>
      </c>
      <c r="O148" s="213">
        <f>IF(K148&lt;&gt;"",N148*M148,0)</f>
        <v>0</v>
      </c>
      <c r="P148">
        <f>IF(K148&lt;&gt;"",N148,0)</f>
        <v>0</v>
      </c>
    </row>
    <row r="149" spans="1:16">
      <c r="A149" s="207">
        <v>407</v>
      </c>
      <c r="B149" s="75" t="s">
        <v>583</v>
      </c>
      <c r="C149" s="76" t="s">
        <v>748</v>
      </c>
      <c r="D149" s="77" t="s">
        <v>858</v>
      </c>
      <c r="E149" s="78"/>
      <c r="F149" s="77"/>
      <c r="G149" s="208" t="s">
        <v>80</v>
      </c>
      <c r="H149" s="75"/>
      <c r="I149" s="77"/>
      <c r="J149" s="79">
        <v>5185.67</v>
      </c>
      <c r="K149" s="209"/>
      <c r="L149" s="210" t="s">
        <v>583</v>
      </c>
      <c r="M149" s="211">
        <f>IF(K149&lt;&gt;"",L149-K149,0)</f>
        <v>0</v>
      </c>
      <c r="N149" s="212">
        <v>5185.67</v>
      </c>
      <c r="O149" s="213">
        <f>IF(K149&lt;&gt;"",N149*M149,0)</f>
        <v>0</v>
      </c>
      <c r="P149">
        <f>IF(K149&lt;&gt;"",N149,0)</f>
        <v>0</v>
      </c>
    </row>
    <row r="150" spans="1:16">
      <c r="A150" s="207">
        <v>408</v>
      </c>
      <c r="B150" s="75" t="s">
        <v>583</v>
      </c>
      <c r="C150" s="76" t="s">
        <v>748</v>
      </c>
      <c r="D150" s="77" t="s">
        <v>859</v>
      </c>
      <c r="E150" s="78"/>
      <c r="F150" s="77"/>
      <c r="G150" s="208" t="s">
        <v>80</v>
      </c>
      <c r="H150" s="75"/>
      <c r="I150" s="77"/>
      <c r="J150" s="79">
        <v>1243.71</v>
      </c>
      <c r="K150" s="209"/>
      <c r="L150" s="210" t="s">
        <v>583</v>
      </c>
      <c r="M150" s="211">
        <f>IF(K150&lt;&gt;"",L150-K150,0)</f>
        <v>0</v>
      </c>
      <c r="N150" s="212">
        <v>1243.71</v>
      </c>
      <c r="O150" s="213">
        <f>IF(K150&lt;&gt;"",N150*M150,0)</f>
        <v>0</v>
      </c>
      <c r="P150">
        <f>IF(K150&lt;&gt;"",N150,0)</f>
        <v>0</v>
      </c>
    </row>
    <row r="151" spans="1:16">
      <c r="A151" s="207">
        <v>409</v>
      </c>
      <c r="B151" s="75" t="s">
        <v>583</v>
      </c>
      <c r="C151" s="76" t="s">
        <v>748</v>
      </c>
      <c r="D151" s="77" t="s">
        <v>860</v>
      </c>
      <c r="E151" s="78"/>
      <c r="F151" s="77"/>
      <c r="G151" s="208" t="s">
        <v>80</v>
      </c>
      <c r="H151" s="75"/>
      <c r="I151" s="77"/>
      <c r="J151" s="79">
        <v>901.23</v>
      </c>
      <c r="K151" s="209"/>
      <c r="L151" s="210" t="s">
        <v>583</v>
      </c>
      <c r="M151" s="211">
        <f>IF(K151&lt;&gt;"",L151-K151,0)</f>
        <v>0</v>
      </c>
      <c r="N151" s="212">
        <v>901.23</v>
      </c>
      <c r="O151" s="213">
        <f>IF(K151&lt;&gt;"",N151*M151,0)</f>
        <v>0</v>
      </c>
      <c r="P151">
        <f>IF(K151&lt;&gt;"",N151,0)</f>
        <v>0</v>
      </c>
    </row>
    <row r="152" spans="1:16">
      <c r="A152" s="207">
        <v>416</v>
      </c>
      <c r="B152" s="75" t="s">
        <v>583</v>
      </c>
      <c r="C152" s="76" t="s">
        <v>511</v>
      </c>
      <c r="D152" s="77" t="s">
        <v>861</v>
      </c>
      <c r="E152" s="78"/>
      <c r="F152" s="77"/>
      <c r="G152" s="208" t="s">
        <v>80</v>
      </c>
      <c r="H152" s="75"/>
      <c r="I152" s="77"/>
      <c r="J152" s="79">
        <v>0</v>
      </c>
      <c r="K152" s="209"/>
      <c r="L152" s="210" t="s">
        <v>583</v>
      </c>
      <c r="M152" s="211">
        <f>IF(K152&lt;&gt;"",L152-K152,0)</f>
        <v>0</v>
      </c>
      <c r="N152" s="212">
        <v>0</v>
      </c>
      <c r="O152" s="213">
        <f>IF(K152&lt;&gt;"",N152*M152,0)</f>
        <v>0</v>
      </c>
      <c r="P152">
        <f>IF(K152&lt;&gt;"",N152,0)</f>
        <v>0</v>
      </c>
    </row>
    <row r="153" spans="1:16">
      <c r="A153" s="207">
        <v>418</v>
      </c>
      <c r="B153" s="75" t="s">
        <v>583</v>
      </c>
      <c r="C153" s="76" t="s">
        <v>383</v>
      </c>
      <c r="D153" s="77" t="s">
        <v>861</v>
      </c>
      <c r="E153" s="78"/>
      <c r="F153" s="77"/>
      <c r="G153" s="208" t="s">
        <v>123</v>
      </c>
      <c r="H153" s="75"/>
      <c r="I153" s="77"/>
      <c r="J153" s="79">
        <v>0</v>
      </c>
      <c r="K153" s="209"/>
      <c r="L153" s="210" t="s">
        <v>583</v>
      </c>
      <c r="M153" s="211">
        <f>IF(K153&lt;&gt;"",L153-K153,0)</f>
        <v>0</v>
      </c>
      <c r="N153" s="212">
        <v>0</v>
      </c>
      <c r="O153" s="213">
        <f>IF(K153&lt;&gt;"",N153*M153,0)</f>
        <v>0</v>
      </c>
      <c r="P153">
        <f>IF(K153&lt;&gt;"",N153,0)</f>
        <v>0</v>
      </c>
    </row>
    <row r="154" spans="1:16">
      <c r="A154" s="207">
        <v>419</v>
      </c>
      <c r="B154" s="75" t="s">
        <v>583</v>
      </c>
      <c r="C154" s="76" t="s">
        <v>383</v>
      </c>
      <c r="D154" s="77" t="s">
        <v>861</v>
      </c>
      <c r="E154" s="78"/>
      <c r="F154" s="77"/>
      <c r="G154" s="208" t="s">
        <v>123</v>
      </c>
      <c r="H154" s="75"/>
      <c r="I154" s="77"/>
      <c r="J154" s="79">
        <v>0</v>
      </c>
      <c r="K154" s="209"/>
      <c r="L154" s="210" t="s">
        <v>583</v>
      </c>
      <c r="M154" s="211">
        <f>IF(K154&lt;&gt;"",L154-K154,0)</f>
        <v>0</v>
      </c>
      <c r="N154" s="212">
        <v>0</v>
      </c>
      <c r="O154" s="213">
        <f>IF(K154&lt;&gt;"",N154*M154,0)</f>
        <v>0</v>
      </c>
      <c r="P154">
        <f>IF(K154&lt;&gt;"",N154,0)</f>
        <v>0</v>
      </c>
    </row>
    <row r="155" spans="1:16">
      <c r="A155" s="207">
        <v>420</v>
      </c>
      <c r="B155" s="75" t="s">
        <v>583</v>
      </c>
      <c r="C155" s="76" t="s">
        <v>691</v>
      </c>
      <c r="D155" s="77" t="s">
        <v>862</v>
      </c>
      <c r="E155" s="78"/>
      <c r="F155" s="77"/>
      <c r="G155" s="208" t="s">
        <v>797</v>
      </c>
      <c r="H155" s="75"/>
      <c r="I155" s="77"/>
      <c r="J155" s="79">
        <v>781.19</v>
      </c>
      <c r="K155" s="209"/>
      <c r="L155" s="210" t="s">
        <v>583</v>
      </c>
      <c r="M155" s="211">
        <f>IF(K155&lt;&gt;"",L155-K155,0)</f>
        <v>0</v>
      </c>
      <c r="N155" s="212">
        <v>781.19</v>
      </c>
      <c r="O155" s="213">
        <f>IF(K155&lt;&gt;"",N155*M155,0)</f>
        <v>0</v>
      </c>
      <c r="P155">
        <f>IF(K155&lt;&gt;"",N155,0)</f>
        <v>0</v>
      </c>
    </row>
    <row r="156" spans="1:16">
      <c r="A156" s="207">
        <v>421</v>
      </c>
      <c r="B156" s="75" t="s">
        <v>583</v>
      </c>
      <c r="C156" s="76" t="s">
        <v>691</v>
      </c>
      <c r="D156" s="77" t="s">
        <v>863</v>
      </c>
      <c r="E156" s="78"/>
      <c r="F156" s="77"/>
      <c r="G156" s="208" t="s">
        <v>797</v>
      </c>
      <c r="H156" s="75"/>
      <c r="I156" s="77"/>
      <c r="J156" s="79">
        <v>937.9</v>
      </c>
      <c r="K156" s="209"/>
      <c r="L156" s="210" t="s">
        <v>583</v>
      </c>
      <c r="M156" s="211">
        <f>IF(K156&lt;&gt;"",L156-K156,0)</f>
        <v>0</v>
      </c>
      <c r="N156" s="212">
        <v>937.9</v>
      </c>
      <c r="O156" s="213">
        <f>IF(K156&lt;&gt;"",N156*M156,0)</f>
        <v>0</v>
      </c>
      <c r="P156">
        <f>IF(K156&lt;&gt;"",N156,0)</f>
        <v>0</v>
      </c>
    </row>
    <row r="157" spans="1:16">
      <c r="A157" s="207">
        <v>422</v>
      </c>
      <c r="B157" s="75" t="s">
        <v>583</v>
      </c>
      <c r="C157" s="76" t="s">
        <v>453</v>
      </c>
      <c r="D157" s="77" t="s">
        <v>510</v>
      </c>
      <c r="E157" s="78"/>
      <c r="F157" s="77"/>
      <c r="G157" s="208" t="s">
        <v>864</v>
      </c>
      <c r="H157" s="75"/>
      <c r="I157" s="77"/>
      <c r="J157" s="79">
        <v>0</v>
      </c>
      <c r="K157" s="209"/>
      <c r="L157" s="210" t="s">
        <v>583</v>
      </c>
      <c r="M157" s="211">
        <f>IF(K157&lt;&gt;"",L157-K157,0)</f>
        <v>0</v>
      </c>
      <c r="N157" s="212">
        <v>0</v>
      </c>
      <c r="O157" s="213">
        <f>IF(K157&lt;&gt;"",N157*M157,0)</f>
        <v>0</v>
      </c>
      <c r="P157">
        <f>IF(K157&lt;&gt;"",N157,0)</f>
        <v>0</v>
      </c>
    </row>
    <row r="158" spans="1:16">
      <c r="A158" s="207">
        <v>428</v>
      </c>
      <c r="B158" s="75" t="s">
        <v>584</v>
      </c>
      <c r="C158" s="76" t="s">
        <v>865</v>
      </c>
      <c r="D158" s="77" t="s">
        <v>866</v>
      </c>
      <c r="E158" s="78"/>
      <c r="F158" s="77"/>
      <c r="G158" s="208" t="s">
        <v>867</v>
      </c>
      <c r="H158" s="75"/>
      <c r="I158" s="77"/>
      <c r="J158" s="79">
        <v>600</v>
      </c>
      <c r="K158" s="209"/>
      <c r="L158" s="210" t="s">
        <v>584</v>
      </c>
      <c r="M158" s="211">
        <f>IF(K158&lt;&gt;"",L158-K158,0)</f>
        <v>0</v>
      </c>
      <c r="N158" s="212">
        <v>600</v>
      </c>
      <c r="O158" s="213">
        <f>IF(K158&lt;&gt;"",N158*M158,0)</f>
        <v>0</v>
      </c>
      <c r="P158">
        <f>IF(K158&lt;&gt;"",N158,0)</f>
        <v>0</v>
      </c>
    </row>
    <row r="159" spans="1:16">
      <c r="A159" s="207">
        <v>429</v>
      </c>
      <c r="B159" s="75" t="s">
        <v>584</v>
      </c>
      <c r="C159" s="76" t="s">
        <v>868</v>
      </c>
      <c r="D159" s="77" t="s">
        <v>869</v>
      </c>
      <c r="E159" s="78"/>
      <c r="F159" s="77"/>
      <c r="G159" s="208" t="s">
        <v>870</v>
      </c>
      <c r="H159" s="75"/>
      <c r="I159" s="77"/>
      <c r="J159" s="79">
        <v>1141.92</v>
      </c>
      <c r="K159" s="209"/>
      <c r="L159" s="210" t="s">
        <v>584</v>
      </c>
      <c r="M159" s="211">
        <f>IF(K159&lt;&gt;"",L159-K159,0)</f>
        <v>0</v>
      </c>
      <c r="N159" s="212">
        <v>1141.92</v>
      </c>
      <c r="O159" s="213">
        <f>IF(K159&lt;&gt;"",N159*M159,0)</f>
        <v>0</v>
      </c>
      <c r="P159">
        <f>IF(K159&lt;&gt;"",N159,0)</f>
        <v>0</v>
      </c>
    </row>
    <row r="160" spans="1:16">
      <c r="A160" s="207">
        <v>430</v>
      </c>
      <c r="B160" s="75" t="s">
        <v>584</v>
      </c>
      <c r="C160" s="76" t="s">
        <v>821</v>
      </c>
      <c r="D160" s="77" t="s">
        <v>871</v>
      </c>
      <c r="E160" s="78"/>
      <c r="F160" s="77"/>
      <c r="G160" s="208" t="s">
        <v>80</v>
      </c>
      <c r="H160" s="75"/>
      <c r="I160" s="77"/>
      <c r="J160" s="79">
        <v>3262.82</v>
      </c>
      <c r="K160" s="209"/>
      <c r="L160" s="210" t="s">
        <v>584</v>
      </c>
      <c r="M160" s="211">
        <f>IF(K160&lt;&gt;"",L160-K160,0)</f>
        <v>0</v>
      </c>
      <c r="N160" s="212">
        <v>3262.82</v>
      </c>
      <c r="O160" s="213">
        <f>IF(K160&lt;&gt;"",N160*M160,0)</f>
        <v>0</v>
      </c>
      <c r="P160">
        <f>IF(K160&lt;&gt;"",N160,0)</f>
        <v>0</v>
      </c>
    </row>
    <row r="161" spans="1:16">
      <c r="A161" s="207">
        <v>440</v>
      </c>
      <c r="B161" s="75" t="s">
        <v>584</v>
      </c>
      <c r="C161" s="76" t="s">
        <v>697</v>
      </c>
      <c r="D161" s="77" t="s">
        <v>872</v>
      </c>
      <c r="E161" s="78"/>
      <c r="F161" s="77"/>
      <c r="G161" s="208" t="s">
        <v>80</v>
      </c>
      <c r="H161" s="75"/>
      <c r="I161" s="77"/>
      <c r="J161" s="79">
        <v>281.52999999999997</v>
      </c>
      <c r="K161" s="209"/>
      <c r="L161" s="210" t="s">
        <v>584</v>
      </c>
      <c r="M161" s="211">
        <f>IF(K161&lt;&gt;"",L161-K161,0)</f>
        <v>0</v>
      </c>
      <c r="N161" s="212">
        <v>281.52999999999997</v>
      </c>
      <c r="O161" s="213">
        <f>IF(K161&lt;&gt;"",N161*M161,0)</f>
        <v>0</v>
      </c>
      <c r="P161">
        <f>IF(K161&lt;&gt;"",N161,0)</f>
        <v>0</v>
      </c>
    </row>
    <row r="162" spans="1:16">
      <c r="A162" s="207">
        <v>442</v>
      </c>
      <c r="B162" s="75" t="s">
        <v>584</v>
      </c>
      <c r="C162" s="76" t="s">
        <v>697</v>
      </c>
      <c r="D162" s="77" t="s">
        <v>806</v>
      </c>
      <c r="E162" s="78"/>
      <c r="F162" s="77"/>
      <c r="G162" s="208" t="s">
        <v>80</v>
      </c>
      <c r="H162" s="75"/>
      <c r="I162" s="77"/>
      <c r="J162" s="79">
        <v>81.010000000000005</v>
      </c>
      <c r="K162" s="209"/>
      <c r="L162" s="210" t="s">
        <v>584</v>
      </c>
      <c r="M162" s="211">
        <f>IF(K162&lt;&gt;"",L162-K162,0)</f>
        <v>0</v>
      </c>
      <c r="N162" s="212">
        <v>81.010000000000005</v>
      </c>
      <c r="O162" s="213">
        <f>IF(K162&lt;&gt;"",N162*M162,0)</f>
        <v>0</v>
      </c>
      <c r="P162">
        <f>IF(K162&lt;&gt;"",N162,0)</f>
        <v>0</v>
      </c>
    </row>
    <row r="163" spans="1:16">
      <c r="A163" s="207">
        <v>445</v>
      </c>
      <c r="B163" s="75" t="s">
        <v>584</v>
      </c>
      <c r="C163" s="76" t="s">
        <v>697</v>
      </c>
      <c r="D163" s="77" t="s">
        <v>873</v>
      </c>
      <c r="E163" s="78"/>
      <c r="F163" s="77"/>
      <c r="G163" s="208" t="s">
        <v>80</v>
      </c>
      <c r="H163" s="75"/>
      <c r="I163" s="77"/>
      <c r="J163" s="79">
        <v>373.58</v>
      </c>
      <c r="K163" s="209"/>
      <c r="L163" s="210" t="s">
        <v>584</v>
      </c>
      <c r="M163" s="211">
        <f>IF(K163&lt;&gt;"",L163-K163,0)</f>
        <v>0</v>
      </c>
      <c r="N163" s="212">
        <v>373.58</v>
      </c>
      <c r="O163" s="213">
        <f>IF(K163&lt;&gt;"",N163*M163,0)</f>
        <v>0</v>
      </c>
      <c r="P163">
        <f>IF(K163&lt;&gt;"",N163,0)</f>
        <v>0</v>
      </c>
    </row>
    <row r="164" spans="1:16">
      <c r="A164" s="207">
        <v>453</v>
      </c>
      <c r="B164" s="75" t="s">
        <v>584</v>
      </c>
      <c r="C164" s="76" t="s">
        <v>505</v>
      </c>
      <c r="D164" s="77" t="s">
        <v>874</v>
      </c>
      <c r="E164" s="78"/>
      <c r="F164" s="77"/>
      <c r="G164" s="208" t="s">
        <v>875</v>
      </c>
      <c r="H164" s="75"/>
      <c r="I164" s="77"/>
      <c r="J164" s="79">
        <v>0</v>
      </c>
      <c r="K164" s="209"/>
      <c r="L164" s="210" t="s">
        <v>584</v>
      </c>
      <c r="M164" s="211">
        <f>IF(K164&lt;&gt;"",L164-K164,0)</f>
        <v>0</v>
      </c>
      <c r="N164" s="212">
        <v>0</v>
      </c>
      <c r="O164" s="213">
        <f>IF(K164&lt;&gt;"",N164*M164,0)</f>
        <v>0</v>
      </c>
      <c r="P164">
        <f>IF(K164&lt;&gt;"",N164,0)</f>
        <v>0</v>
      </c>
    </row>
    <row r="165" spans="1:16">
      <c r="A165" s="207">
        <v>460</v>
      </c>
      <c r="B165" s="75" t="s">
        <v>584</v>
      </c>
      <c r="C165" s="76" t="s">
        <v>453</v>
      </c>
      <c r="D165" s="77" t="s">
        <v>861</v>
      </c>
      <c r="E165" s="78"/>
      <c r="F165" s="77"/>
      <c r="G165" s="208" t="s">
        <v>123</v>
      </c>
      <c r="H165" s="75"/>
      <c r="I165" s="77"/>
      <c r="J165" s="79">
        <v>0</v>
      </c>
      <c r="K165" s="209"/>
      <c r="L165" s="210" t="s">
        <v>584</v>
      </c>
      <c r="M165" s="211">
        <f>IF(K165&lt;&gt;"",L165-K165,0)</f>
        <v>0</v>
      </c>
      <c r="N165" s="212">
        <v>0</v>
      </c>
      <c r="O165" s="213">
        <f>IF(K165&lt;&gt;"",N165*M165,0)</f>
        <v>0</v>
      </c>
      <c r="P165">
        <f>IF(K165&lt;&gt;"",N165,0)</f>
        <v>0</v>
      </c>
    </row>
    <row r="166" spans="1:16">
      <c r="A166" s="207">
        <v>461</v>
      </c>
      <c r="B166" s="75" t="s">
        <v>584</v>
      </c>
      <c r="C166" s="76" t="s">
        <v>453</v>
      </c>
      <c r="D166" s="77" t="s">
        <v>876</v>
      </c>
      <c r="E166" s="78"/>
      <c r="F166" s="77"/>
      <c r="G166" s="208" t="s">
        <v>123</v>
      </c>
      <c r="H166" s="75"/>
      <c r="I166" s="77"/>
      <c r="J166" s="79">
        <v>0</v>
      </c>
      <c r="K166" s="209"/>
      <c r="L166" s="210" t="s">
        <v>584</v>
      </c>
      <c r="M166" s="211">
        <f>IF(K166&lt;&gt;"",L166-K166,0)</f>
        <v>0</v>
      </c>
      <c r="N166" s="212">
        <v>0</v>
      </c>
      <c r="O166" s="213">
        <f>IF(K166&lt;&gt;"",N166*M166,0)</f>
        <v>0</v>
      </c>
      <c r="P166">
        <f>IF(K166&lt;&gt;"",N166,0)</f>
        <v>0</v>
      </c>
    </row>
    <row r="167" spans="1:16">
      <c r="A167" s="207">
        <v>463</v>
      </c>
      <c r="B167" s="75" t="s">
        <v>584</v>
      </c>
      <c r="C167" s="76" t="s">
        <v>383</v>
      </c>
      <c r="D167" s="77" t="s">
        <v>877</v>
      </c>
      <c r="E167" s="78"/>
      <c r="F167" s="77"/>
      <c r="G167" s="208" t="s">
        <v>864</v>
      </c>
      <c r="H167" s="75"/>
      <c r="I167" s="77"/>
      <c r="J167" s="79">
        <v>0</v>
      </c>
      <c r="K167" s="209"/>
      <c r="L167" s="210" t="s">
        <v>584</v>
      </c>
      <c r="M167" s="211">
        <f>IF(K167&lt;&gt;"",L167-K167,0)</f>
        <v>0</v>
      </c>
      <c r="N167" s="212">
        <v>0</v>
      </c>
      <c r="O167" s="213">
        <f>IF(K167&lt;&gt;"",N167*M167,0)</f>
        <v>0</v>
      </c>
      <c r="P167">
        <f>IF(K167&lt;&gt;"",N167,0)</f>
        <v>0</v>
      </c>
    </row>
    <row r="168" spans="1:16">
      <c r="A168" s="207">
        <v>464</v>
      </c>
      <c r="B168" s="75" t="s">
        <v>878</v>
      </c>
      <c r="C168" s="76" t="s">
        <v>879</v>
      </c>
      <c r="D168" s="77" t="s">
        <v>880</v>
      </c>
      <c r="E168" s="78"/>
      <c r="F168" s="77"/>
      <c r="G168" s="208" t="s">
        <v>80</v>
      </c>
      <c r="H168" s="75"/>
      <c r="I168" s="77"/>
      <c r="J168" s="79">
        <v>13</v>
      </c>
      <c r="K168" s="209"/>
      <c r="L168" s="210" t="s">
        <v>878</v>
      </c>
      <c r="M168" s="211">
        <f>IF(K168&lt;&gt;"",L168-K168,0)</f>
        <v>0</v>
      </c>
      <c r="N168" s="212">
        <v>13</v>
      </c>
      <c r="O168" s="213">
        <f>IF(K168&lt;&gt;"",N168*M168,0)</f>
        <v>0</v>
      </c>
      <c r="P168">
        <f>IF(K168&lt;&gt;"",N168,0)</f>
        <v>0</v>
      </c>
    </row>
    <row r="169" spans="1:16">
      <c r="A169" s="207">
        <v>465</v>
      </c>
      <c r="B169" s="75" t="s">
        <v>878</v>
      </c>
      <c r="C169" s="76" t="s">
        <v>881</v>
      </c>
      <c r="D169" s="77" t="s">
        <v>880</v>
      </c>
      <c r="E169" s="78"/>
      <c r="F169" s="77"/>
      <c r="G169" s="208" t="s">
        <v>80</v>
      </c>
      <c r="H169" s="75"/>
      <c r="I169" s="77"/>
      <c r="J169" s="79">
        <v>16</v>
      </c>
      <c r="K169" s="209"/>
      <c r="L169" s="210" t="s">
        <v>878</v>
      </c>
      <c r="M169" s="211">
        <f>IF(K169&lt;&gt;"",L169-K169,0)</f>
        <v>0</v>
      </c>
      <c r="N169" s="212">
        <v>16</v>
      </c>
      <c r="O169" s="213">
        <f>IF(K169&lt;&gt;"",N169*M169,0)</f>
        <v>0</v>
      </c>
      <c r="P169">
        <f>IF(K169&lt;&gt;"",N169,0)</f>
        <v>0</v>
      </c>
    </row>
    <row r="170" spans="1:16">
      <c r="A170" s="207">
        <v>466</v>
      </c>
      <c r="B170" s="75" t="s">
        <v>878</v>
      </c>
      <c r="C170" s="76" t="s">
        <v>882</v>
      </c>
      <c r="D170" s="77" t="s">
        <v>880</v>
      </c>
      <c r="E170" s="78"/>
      <c r="F170" s="77"/>
      <c r="G170" s="208" t="s">
        <v>80</v>
      </c>
      <c r="H170" s="75"/>
      <c r="I170" s="77"/>
      <c r="J170" s="79">
        <v>45</v>
      </c>
      <c r="K170" s="209"/>
      <c r="L170" s="210" t="s">
        <v>878</v>
      </c>
      <c r="M170" s="211">
        <f>IF(K170&lt;&gt;"",L170-K170,0)</f>
        <v>0</v>
      </c>
      <c r="N170" s="212">
        <v>45</v>
      </c>
      <c r="O170" s="213">
        <f>IF(K170&lt;&gt;"",N170*M170,0)</f>
        <v>0</v>
      </c>
      <c r="P170">
        <f>IF(K170&lt;&gt;"",N170,0)</f>
        <v>0</v>
      </c>
    </row>
    <row r="171" spans="1:16">
      <c r="A171" s="207">
        <v>467</v>
      </c>
      <c r="B171" s="75" t="s">
        <v>878</v>
      </c>
      <c r="C171" s="76" t="s">
        <v>883</v>
      </c>
      <c r="D171" s="77" t="s">
        <v>880</v>
      </c>
      <c r="E171" s="78"/>
      <c r="F171" s="77"/>
      <c r="G171" s="208" t="s">
        <v>80</v>
      </c>
      <c r="H171" s="75"/>
      <c r="I171" s="77"/>
      <c r="J171" s="79">
        <v>179</v>
      </c>
      <c r="K171" s="209"/>
      <c r="L171" s="210" t="s">
        <v>878</v>
      </c>
      <c r="M171" s="211">
        <f>IF(K171&lt;&gt;"",L171-K171,0)</f>
        <v>0</v>
      </c>
      <c r="N171" s="212">
        <v>179</v>
      </c>
      <c r="O171" s="213">
        <f>IF(K171&lt;&gt;"",N171*M171,0)</f>
        <v>0</v>
      </c>
      <c r="P171">
        <f>IF(K171&lt;&gt;"",N171,0)</f>
        <v>0</v>
      </c>
    </row>
    <row r="172" spans="1:16">
      <c r="A172" s="207">
        <v>468</v>
      </c>
      <c r="B172" s="75" t="s">
        <v>878</v>
      </c>
      <c r="C172" s="76" t="s">
        <v>884</v>
      </c>
      <c r="D172" s="77" t="s">
        <v>880</v>
      </c>
      <c r="E172" s="78"/>
      <c r="F172" s="77"/>
      <c r="G172" s="208" t="s">
        <v>80</v>
      </c>
      <c r="H172" s="75"/>
      <c r="I172" s="77"/>
      <c r="J172" s="79">
        <v>179</v>
      </c>
      <c r="K172" s="209"/>
      <c r="L172" s="210" t="s">
        <v>878</v>
      </c>
      <c r="M172" s="211">
        <f>IF(K172&lt;&gt;"",L172-K172,0)</f>
        <v>0</v>
      </c>
      <c r="N172" s="212">
        <v>179</v>
      </c>
      <c r="O172" s="213">
        <f>IF(K172&lt;&gt;"",N172*M172,0)</f>
        <v>0</v>
      </c>
      <c r="P172">
        <f>IF(K172&lt;&gt;"",N172,0)</f>
        <v>0</v>
      </c>
    </row>
    <row r="173" spans="1:16">
      <c r="A173" s="207">
        <v>469</v>
      </c>
      <c r="B173" s="75" t="s">
        <v>878</v>
      </c>
      <c r="C173" s="76" t="s">
        <v>885</v>
      </c>
      <c r="D173" s="77" t="s">
        <v>880</v>
      </c>
      <c r="E173" s="78"/>
      <c r="F173" s="77"/>
      <c r="G173" s="208" t="s">
        <v>80</v>
      </c>
      <c r="H173" s="75"/>
      <c r="I173" s="77"/>
      <c r="J173" s="79">
        <v>253</v>
      </c>
      <c r="K173" s="209"/>
      <c r="L173" s="210" t="s">
        <v>878</v>
      </c>
      <c r="M173" s="211">
        <f>IF(K173&lt;&gt;"",L173-K173,0)</f>
        <v>0</v>
      </c>
      <c r="N173" s="212">
        <v>253</v>
      </c>
      <c r="O173" s="213">
        <f>IF(K173&lt;&gt;"",N173*M173,0)</f>
        <v>0</v>
      </c>
      <c r="P173">
        <f>IF(K173&lt;&gt;"",N173,0)</f>
        <v>0</v>
      </c>
    </row>
    <row r="174" spans="1:16">
      <c r="A174" s="207">
        <v>470</v>
      </c>
      <c r="B174" s="75" t="s">
        <v>878</v>
      </c>
      <c r="C174" s="76" t="s">
        <v>886</v>
      </c>
      <c r="D174" s="77" t="s">
        <v>880</v>
      </c>
      <c r="E174" s="78"/>
      <c r="F174" s="77"/>
      <c r="G174" s="208" t="s">
        <v>80</v>
      </c>
      <c r="H174" s="75"/>
      <c r="I174" s="77"/>
      <c r="J174" s="79">
        <v>15</v>
      </c>
      <c r="K174" s="209"/>
      <c r="L174" s="210" t="s">
        <v>878</v>
      </c>
      <c r="M174" s="211">
        <f>IF(K174&lt;&gt;"",L174-K174,0)</f>
        <v>0</v>
      </c>
      <c r="N174" s="212">
        <v>15</v>
      </c>
      <c r="O174" s="213">
        <f>IF(K174&lt;&gt;"",N174*M174,0)</f>
        <v>0</v>
      </c>
      <c r="P174">
        <f>IF(K174&lt;&gt;"",N174,0)</f>
        <v>0</v>
      </c>
    </row>
    <row r="175" spans="1:16">
      <c r="A175" s="207">
        <v>473</v>
      </c>
      <c r="B175" s="75" t="s">
        <v>634</v>
      </c>
      <c r="C175" s="76" t="s">
        <v>788</v>
      </c>
      <c r="D175" s="77" t="s">
        <v>887</v>
      </c>
      <c r="E175" s="78"/>
      <c r="F175" s="77"/>
      <c r="G175" s="208" t="s">
        <v>80</v>
      </c>
      <c r="H175" s="75"/>
      <c r="I175" s="77"/>
      <c r="J175" s="79">
        <v>2.4</v>
      </c>
      <c r="K175" s="209"/>
      <c r="L175" s="210" t="s">
        <v>634</v>
      </c>
      <c r="M175" s="211">
        <f>IF(K175&lt;&gt;"",L175-K175,0)</f>
        <v>0</v>
      </c>
      <c r="N175" s="212">
        <v>2.4</v>
      </c>
      <c r="O175" s="213">
        <f>IF(K175&lt;&gt;"",N175*M175,0)</f>
        <v>0</v>
      </c>
      <c r="P175">
        <f>IF(K175&lt;&gt;"",N175,0)</f>
        <v>0</v>
      </c>
    </row>
    <row r="176" spans="1:16">
      <c r="A176" s="207">
        <v>474</v>
      </c>
      <c r="B176" s="75" t="s">
        <v>634</v>
      </c>
      <c r="C176" s="76" t="s">
        <v>791</v>
      </c>
      <c r="D176" s="77" t="s">
        <v>792</v>
      </c>
      <c r="E176" s="78"/>
      <c r="F176" s="77"/>
      <c r="G176" s="208" t="s">
        <v>560</v>
      </c>
      <c r="H176" s="75"/>
      <c r="I176" s="77"/>
      <c r="J176" s="79">
        <v>52.38</v>
      </c>
      <c r="K176" s="209"/>
      <c r="L176" s="210" t="s">
        <v>634</v>
      </c>
      <c r="M176" s="211">
        <f>IF(K176&lt;&gt;"",L176-K176,0)</f>
        <v>0</v>
      </c>
      <c r="N176" s="212">
        <v>52.38</v>
      </c>
      <c r="O176" s="213">
        <f>IF(K176&lt;&gt;"",N176*M176,0)</f>
        <v>0</v>
      </c>
      <c r="P176">
        <f>IF(K176&lt;&gt;"",N176,0)</f>
        <v>0</v>
      </c>
    </row>
    <row r="177" spans="1:16">
      <c r="A177" s="207">
        <v>475</v>
      </c>
      <c r="B177" s="75" t="s">
        <v>634</v>
      </c>
      <c r="C177" s="76" t="s">
        <v>794</v>
      </c>
      <c r="D177" s="77" t="s">
        <v>888</v>
      </c>
      <c r="E177" s="78"/>
      <c r="F177" s="77"/>
      <c r="G177" s="208" t="s">
        <v>80</v>
      </c>
      <c r="H177" s="75"/>
      <c r="I177" s="77"/>
      <c r="J177" s="79">
        <v>113.73</v>
      </c>
      <c r="K177" s="209"/>
      <c r="L177" s="210" t="s">
        <v>634</v>
      </c>
      <c r="M177" s="211">
        <f>IF(K177&lt;&gt;"",L177-K177,0)</f>
        <v>0</v>
      </c>
      <c r="N177" s="212">
        <v>113.73</v>
      </c>
      <c r="O177" s="213">
        <f>IF(K177&lt;&gt;"",N177*M177,0)</f>
        <v>0</v>
      </c>
      <c r="P177">
        <f>IF(K177&lt;&gt;"",N177,0)</f>
        <v>0</v>
      </c>
    </row>
    <row r="178" spans="1:16">
      <c r="A178" s="207">
        <v>476</v>
      </c>
      <c r="B178" s="75" t="s">
        <v>634</v>
      </c>
      <c r="C178" s="76" t="s">
        <v>794</v>
      </c>
      <c r="D178" s="77" t="s">
        <v>795</v>
      </c>
      <c r="E178" s="78"/>
      <c r="F178" s="77"/>
      <c r="G178" s="208" t="s">
        <v>80</v>
      </c>
      <c r="H178" s="75"/>
      <c r="I178" s="77"/>
      <c r="J178" s="79">
        <v>107.02</v>
      </c>
      <c r="K178" s="209"/>
      <c r="L178" s="210" t="s">
        <v>634</v>
      </c>
      <c r="M178" s="211">
        <f>IF(K178&lt;&gt;"",L178-K178,0)</f>
        <v>0</v>
      </c>
      <c r="N178" s="212">
        <v>107.02</v>
      </c>
      <c r="O178" s="213">
        <f>IF(K178&lt;&gt;"",N178*M178,0)</f>
        <v>0</v>
      </c>
      <c r="P178">
        <f>IF(K178&lt;&gt;"",N178,0)</f>
        <v>0</v>
      </c>
    </row>
    <row r="179" spans="1:16">
      <c r="A179" s="207">
        <v>477</v>
      </c>
      <c r="B179" s="75" t="s">
        <v>634</v>
      </c>
      <c r="C179" s="76" t="s">
        <v>708</v>
      </c>
      <c r="D179" s="77" t="s">
        <v>889</v>
      </c>
      <c r="E179" s="78"/>
      <c r="F179" s="77"/>
      <c r="G179" s="208" t="s">
        <v>80</v>
      </c>
      <c r="H179" s="75"/>
      <c r="I179" s="77"/>
      <c r="J179" s="79">
        <v>354.68</v>
      </c>
      <c r="K179" s="209"/>
      <c r="L179" s="210" t="s">
        <v>634</v>
      </c>
      <c r="M179" s="211">
        <f>IF(K179&lt;&gt;"",L179-K179,0)</f>
        <v>0</v>
      </c>
      <c r="N179" s="212">
        <v>354.68</v>
      </c>
      <c r="O179" s="213">
        <f>IF(K179&lt;&gt;"",N179*M179,0)</f>
        <v>0</v>
      </c>
      <c r="P179">
        <f>IF(K179&lt;&gt;"",N179,0)</f>
        <v>0</v>
      </c>
    </row>
    <row r="180" spans="1:16">
      <c r="A180" s="207">
        <v>478</v>
      </c>
      <c r="B180" s="75" t="s">
        <v>634</v>
      </c>
      <c r="C180" s="76" t="s">
        <v>708</v>
      </c>
      <c r="D180" s="77" t="s">
        <v>890</v>
      </c>
      <c r="E180" s="78"/>
      <c r="F180" s="77"/>
      <c r="G180" s="208" t="s">
        <v>80</v>
      </c>
      <c r="H180" s="75"/>
      <c r="I180" s="77"/>
      <c r="J180" s="79">
        <v>39.44</v>
      </c>
      <c r="K180" s="209"/>
      <c r="L180" s="210" t="s">
        <v>634</v>
      </c>
      <c r="M180" s="211">
        <f>IF(K180&lt;&gt;"",L180-K180,0)</f>
        <v>0</v>
      </c>
      <c r="N180" s="212">
        <v>39.44</v>
      </c>
      <c r="O180" s="213">
        <f>IF(K180&lt;&gt;"",N180*M180,0)</f>
        <v>0</v>
      </c>
      <c r="P180">
        <f>IF(K180&lt;&gt;"",N180,0)</f>
        <v>0</v>
      </c>
    </row>
    <row r="181" spans="1:16">
      <c r="A181" s="207"/>
      <c r="B181" s="75"/>
      <c r="C181" s="76"/>
      <c r="D181" s="77"/>
      <c r="E181" s="78"/>
      <c r="F181" s="77"/>
      <c r="G181" s="208"/>
      <c r="H181" s="75"/>
      <c r="I181" s="77"/>
      <c r="J181" s="79"/>
      <c r="K181" s="214"/>
      <c r="L181" s="215"/>
      <c r="M181" s="216"/>
      <c r="N181" s="217"/>
      <c r="O181" s="218"/>
    </row>
    <row r="182" spans="1:16">
      <c r="A182" s="207"/>
      <c r="B182" s="75"/>
      <c r="C182" s="76"/>
      <c r="D182" s="77"/>
      <c r="E182" s="78"/>
      <c r="F182" s="77"/>
      <c r="G182" s="208"/>
      <c r="H182" s="75"/>
      <c r="I182" s="77"/>
      <c r="J182" s="79"/>
      <c r="K182" s="214"/>
      <c r="L182" s="215"/>
      <c r="M182" s="219" t="s">
        <v>891</v>
      </c>
      <c r="N182" s="220">
        <f>SUM(P8:P180)</f>
        <v>0</v>
      </c>
      <c r="O182" s="221">
        <f>SUM(O8:O180)</f>
        <v>0</v>
      </c>
    </row>
    <row r="183" spans="1:16">
      <c r="A183" s="207"/>
      <c r="B183" s="75"/>
      <c r="C183" s="76"/>
      <c r="D183" s="77"/>
      <c r="E183" s="78"/>
      <c r="F183" s="77"/>
      <c r="G183" s="208"/>
      <c r="H183" s="75"/>
      <c r="I183" s="77"/>
      <c r="J183" s="79"/>
      <c r="K183" s="214"/>
      <c r="L183" s="215"/>
      <c r="M183" s="219" t="s">
        <v>892</v>
      </c>
      <c r="N183" s="220"/>
      <c r="O183" s="221">
        <f>IF(N182&lt;&gt;0,O182/N182,0)</f>
        <v>0</v>
      </c>
    </row>
    <row r="184" spans="1:16">
      <c r="A184" s="207"/>
      <c r="B184" s="75"/>
      <c r="C184" s="76"/>
      <c r="D184" s="77"/>
      <c r="E184" s="78"/>
      <c r="F184" s="77"/>
      <c r="G184" s="208"/>
      <c r="H184" s="75"/>
      <c r="I184" s="77"/>
      <c r="J184" s="79"/>
      <c r="K184" s="214"/>
      <c r="L184" s="215"/>
      <c r="M184" s="219"/>
      <c r="N184" s="220"/>
      <c r="O184" s="221"/>
    </row>
    <row r="185" spans="1:16">
      <c r="A185" s="207"/>
      <c r="B185" s="75"/>
      <c r="C185" s="76"/>
      <c r="D185" s="77"/>
      <c r="E185" s="78"/>
      <c r="F185" s="77"/>
      <c r="G185" s="208"/>
      <c r="H185" s="75"/>
      <c r="I185" s="77"/>
      <c r="J185" s="79"/>
      <c r="K185" s="214"/>
      <c r="L185" s="215"/>
      <c r="M185" s="219" t="s">
        <v>686</v>
      </c>
      <c r="N185" s="220">
        <f>FattureTempi!AG182</f>
        <v>171424.68999999983</v>
      </c>
      <c r="O185" s="221">
        <f>FattureTempi!AH182</f>
        <v>3675854.4800000014</v>
      </c>
    </row>
    <row r="186" spans="1:16">
      <c r="A186" s="207"/>
      <c r="B186" s="75"/>
      <c r="C186" s="76"/>
      <c r="D186" s="77"/>
      <c r="E186" s="78"/>
      <c r="F186" s="77"/>
      <c r="G186" s="208"/>
      <c r="H186" s="75"/>
      <c r="I186" s="77"/>
      <c r="J186" s="79"/>
      <c r="K186" s="214"/>
      <c r="L186" s="215"/>
      <c r="M186" s="219" t="s">
        <v>687</v>
      </c>
      <c r="N186" s="220"/>
      <c r="O186" s="221">
        <f>FattureTempi!AH183</f>
        <v>21.44296997124513</v>
      </c>
    </row>
    <row r="187" spans="1:16">
      <c r="A187" s="207"/>
      <c r="B187" s="75"/>
      <c r="C187" s="76"/>
      <c r="D187" s="77"/>
      <c r="E187" s="78"/>
      <c r="F187" s="77"/>
      <c r="G187" s="208"/>
      <c r="H187" s="75"/>
      <c r="I187" s="77"/>
      <c r="J187" s="79"/>
      <c r="K187" s="214"/>
      <c r="L187" s="215"/>
      <c r="M187" s="219"/>
      <c r="N187" s="220"/>
      <c r="O187" s="221"/>
    </row>
    <row r="188" spans="1:16">
      <c r="A188" s="207"/>
      <c r="B188" s="75"/>
      <c r="C188" s="76"/>
      <c r="D188" s="77"/>
      <c r="E188" s="78"/>
      <c r="F188" s="77"/>
      <c r="G188" s="208"/>
      <c r="H188" s="75"/>
      <c r="I188" s="77"/>
      <c r="J188" s="79"/>
      <c r="K188" s="214"/>
      <c r="L188" s="215"/>
      <c r="M188" s="222" t="s">
        <v>893</v>
      </c>
      <c r="N188" s="223">
        <f>N185+N182</f>
        <v>171424.68999999983</v>
      </c>
      <c r="O188" s="224">
        <f>O185+O182</f>
        <v>3675854.4800000014</v>
      </c>
    </row>
    <row r="189" spans="1:16">
      <c r="A189" s="207"/>
      <c r="B189" s="75"/>
      <c r="C189" s="76"/>
      <c r="D189" s="77"/>
      <c r="E189" s="78"/>
      <c r="F189" s="77"/>
      <c r="G189" s="208"/>
      <c r="H189" s="75"/>
      <c r="I189" s="77"/>
      <c r="J189" s="79"/>
      <c r="K189" s="214"/>
      <c r="L189" s="215"/>
      <c r="M189" s="222" t="s">
        <v>894</v>
      </c>
      <c r="N189" s="223"/>
      <c r="O189" s="224">
        <f>(O188/N188)</f>
        <v>21.44296997124513</v>
      </c>
    </row>
    <row r="190" spans="1:16">
      <c r="O190" s="135"/>
    </row>
    <row r="191" spans="1:16">
      <c r="I191" s="6"/>
      <c r="J191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7"/>
  <sheetViews>
    <sheetView showGridLines="0" zoomScaleNormal="100" workbookViewId="0">
      <selection sqref="A1:AB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8" s="90" customFormat="1" ht="23.1" customHeight="1">
      <c r="A1" s="178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</row>
    <row r="2" spans="1:28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8" s="90" customFormat="1" ht="23.1" customHeight="1">
      <c r="A3" s="191" t="s">
        <v>70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3"/>
    </row>
    <row r="4" spans="1:28" s="90" customFormat="1" ht="23.1" customHeight="1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8" s="90" customFormat="1" ht="23.1" customHeight="1">
      <c r="A5" s="188" t="s">
        <v>71</v>
      </c>
      <c r="B5" s="189"/>
      <c r="C5" s="189"/>
      <c r="D5" s="189"/>
      <c r="E5" s="189"/>
      <c r="F5" s="190"/>
      <c r="G5" s="148">
        <v>0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8" s="90" customFormat="1" ht="23.1" customHeight="1">
      <c r="A6" s="188" t="s">
        <v>72</v>
      </c>
      <c r="B6" s="189"/>
      <c r="C6" s="189"/>
      <c r="D6" s="189"/>
      <c r="E6" s="189"/>
      <c r="F6" s="189"/>
      <c r="G6" s="149">
        <v>0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8" s="90" customFormat="1" ht="23.1" customHeight="1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8" s="90" customFormat="1" ht="23.1" customHeight="1">
      <c r="A8" s="158" t="s">
        <v>14</v>
      </c>
      <c r="B8" s="174"/>
      <c r="C8" s="175"/>
      <c r="D8" s="158" t="s">
        <v>15</v>
      </c>
      <c r="E8" s="174"/>
      <c r="F8" s="174"/>
      <c r="G8" s="174"/>
      <c r="H8" s="174"/>
      <c r="I8" s="174"/>
      <c r="J8" s="174"/>
      <c r="K8" s="175"/>
      <c r="L8" s="158" t="s">
        <v>16</v>
      </c>
      <c r="M8" s="174"/>
      <c r="N8" s="175"/>
      <c r="O8" s="158" t="s">
        <v>1</v>
      </c>
      <c r="P8" s="174"/>
      <c r="Q8" s="174"/>
      <c r="R8" s="158" t="s">
        <v>17</v>
      </c>
      <c r="S8" s="175"/>
      <c r="T8" s="158" t="s">
        <v>18</v>
      </c>
      <c r="U8" s="174"/>
      <c r="V8" s="174"/>
      <c r="W8" s="175"/>
      <c r="X8" s="158" t="s">
        <v>19</v>
      </c>
      <c r="Y8" s="174"/>
      <c r="Z8" s="174"/>
      <c r="AA8" s="103" t="s">
        <v>47</v>
      </c>
      <c r="AB8" s="103" t="s">
        <v>69</v>
      </c>
    </row>
    <row r="9" spans="1:28" ht="36" customHeight="1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64</v>
      </c>
      <c r="H9" s="106" t="s">
        <v>65</v>
      </c>
      <c r="I9" s="142" t="s">
        <v>66</v>
      </c>
      <c r="J9" s="141" t="s">
        <v>67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68</v>
      </c>
    </row>
    <row r="10" spans="1:28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8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B11" s="107"/>
    </row>
    <row r="12" spans="1:28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B12" s="107"/>
    </row>
    <row r="13" spans="1:28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B13" s="107"/>
    </row>
    <row r="14" spans="1:28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B14" s="107"/>
    </row>
    <row r="15" spans="1:28">
      <c r="C15" s="107"/>
      <c r="D15" s="107"/>
      <c r="E15" s="107"/>
      <c r="F15" s="107"/>
      <c r="G15" s="107"/>
      <c r="H15" s="107"/>
      <c r="I15" s="107"/>
      <c r="J15" s="107"/>
      <c r="N15" s="107"/>
      <c r="O15" s="107"/>
      <c r="P15" s="107"/>
      <c r="Q15" s="107"/>
      <c r="S15" s="107"/>
      <c r="AB15" s="107"/>
    </row>
    <row r="16" spans="1:28">
      <c r="C16" s="107"/>
      <c r="D16" s="107"/>
      <c r="E16" s="107"/>
      <c r="F16" s="107"/>
      <c r="G16" s="107"/>
      <c r="H16" s="107"/>
      <c r="I16" s="107"/>
      <c r="J16" s="107"/>
      <c r="N16" s="107"/>
      <c r="O16" s="107"/>
      <c r="P16" s="107"/>
      <c r="Q16" s="107"/>
      <c r="S16" s="107"/>
      <c r="AB16" s="107"/>
    </row>
    <row r="17" spans="3:28">
      <c r="C17" s="107"/>
      <c r="D17" s="107"/>
      <c r="E17" s="107"/>
      <c r="F17" s="107"/>
      <c r="G17" s="107"/>
      <c r="H17" s="107"/>
      <c r="I17" s="107"/>
      <c r="J17" s="107"/>
      <c r="N17" s="107"/>
      <c r="O17" s="107"/>
      <c r="P17" s="107"/>
      <c r="Q17" s="107"/>
      <c r="S17" s="107"/>
      <c r="AB17" s="107"/>
    </row>
  </sheetData>
  <mergeCells count="11">
    <mergeCell ref="T8:W8"/>
    <mergeCell ref="X8:Z8"/>
    <mergeCell ref="A5:F5"/>
    <mergeCell ref="A6:F6"/>
    <mergeCell ref="A1:AB1"/>
    <mergeCell ref="A3:AB3"/>
    <mergeCell ref="A8:C8"/>
    <mergeCell ref="D8:K8"/>
    <mergeCell ref="L8:N8"/>
    <mergeCell ref="O8:Q8"/>
    <mergeCell ref="R8:S8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SiopeAllegatoB</vt:lpstr>
      <vt:lpstr>Fatture</vt:lpstr>
      <vt:lpstr>Mandati</vt:lpstr>
      <vt:lpstr>FattureTempi</vt:lpstr>
      <vt:lpstr>MandatiTempi</vt:lpstr>
      <vt:lpstr>Debiti</vt:lpstr>
      <vt:lpstr>Debiti!Area_stampa</vt:lpstr>
      <vt:lpstr>FattureTempi!Area_stampa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2015-01-23T09:39:52Z</cp:lastPrinted>
  <dcterms:created xsi:type="dcterms:W3CDTF">1996-11-05T10:16:36Z</dcterms:created>
  <dcterms:modified xsi:type="dcterms:W3CDTF">2020-05-05T08:55:05Z</dcterms:modified>
</cp:coreProperties>
</file>